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ustdigikv56019\Downloads\"/>
    </mc:Choice>
  </mc:AlternateContent>
  <xr:revisionPtr revIDLastSave="0" documentId="13_ncr:1_{81C25A1F-1920-4F9F-B7BA-D3D2C22013F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ik 20" sheetId="1" r:id="rId1"/>
  </sheets>
  <definedNames>
    <definedName name="_xlnm._FilterDatabase" localSheetId="0" hidden="1">'Liik 20'!$A$7:$AE$241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" l="1"/>
  <c r="O230" i="1"/>
  <c r="AC15" i="1"/>
  <c r="L4" i="1"/>
  <c r="M4" i="1"/>
  <c r="N4" i="1"/>
  <c r="AA98" i="1"/>
  <c r="AA97" i="1"/>
  <c r="AA96" i="1"/>
  <c r="AA95" i="1"/>
  <c r="AC117" i="1"/>
  <c r="U117" i="1"/>
  <c r="T117" i="1"/>
  <c r="AB4" i="1"/>
  <c r="AA196" i="1"/>
  <c r="AA193" i="1"/>
  <c r="AA178" i="1"/>
  <c r="AA179" i="1"/>
  <c r="AA180" i="1"/>
  <c r="AA184" i="1"/>
  <c r="AA167" i="1"/>
  <c r="AA169" i="1"/>
  <c r="AA170" i="1"/>
  <c r="AA171" i="1"/>
  <c r="AA172" i="1"/>
  <c r="AA173" i="1"/>
  <c r="AA174" i="1"/>
  <c r="AA175" i="1"/>
  <c r="AA145" i="1"/>
  <c r="AA146" i="1"/>
  <c r="AA147" i="1"/>
  <c r="AA150" i="1"/>
  <c r="AA151" i="1"/>
  <c r="AA154" i="1"/>
  <c r="AA155" i="1"/>
  <c r="AA156" i="1"/>
  <c r="AA158" i="1"/>
  <c r="AA164" i="1"/>
  <c r="AA165" i="1"/>
  <c r="AA166" i="1"/>
  <c r="AA134" i="1"/>
  <c r="AA135" i="1"/>
  <c r="AA136" i="1"/>
  <c r="AA137" i="1"/>
  <c r="AA140" i="1"/>
  <c r="AA141" i="1"/>
  <c r="AA142" i="1"/>
  <c r="AA121" i="1"/>
  <c r="AA127" i="1"/>
  <c r="AA131" i="1"/>
  <c r="AA132" i="1"/>
  <c r="AA115" i="1"/>
  <c r="AA118" i="1"/>
  <c r="AA88" i="1"/>
  <c r="AA90" i="1"/>
  <c r="AA92" i="1"/>
  <c r="AA83" i="1"/>
  <c r="AA22" i="1"/>
  <c r="AC22" i="1" s="1"/>
  <c r="AA23" i="1"/>
  <c r="AC23" i="1" s="1"/>
  <c r="AA24" i="1"/>
  <c r="AC24" i="1" s="1"/>
  <c r="AA25" i="1"/>
  <c r="AC25" i="1" s="1"/>
  <c r="AA26" i="1"/>
  <c r="AC26" i="1" s="1"/>
  <c r="AA27" i="1"/>
  <c r="AC27" i="1" s="1"/>
  <c r="AA28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21" i="1"/>
  <c r="AC21" i="1" s="1"/>
  <c r="AA11" i="1"/>
  <c r="AA16" i="1"/>
  <c r="AA18" i="1"/>
  <c r="AA10" i="1"/>
  <c r="AC12" i="1"/>
  <c r="AC13" i="1"/>
  <c r="O231" i="1"/>
  <c r="O77" i="1"/>
  <c r="O58" i="1"/>
  <c r="O143" i="1"/>
  <c r="O142" i="1"/>
  <c r="O154" i="1"/>
  <c r="O234" i="1"/>
  <c r="O165" i="1"/>
  <c r="O168" i="1"/>
  <c r="P168" i="1" s="1"/>
  <c r="AA168" i="1" s="1"/>
  <c r="O137" i="1"/>
  <c r="O10" i="1"/>
  <c r="O114" i="1"/>
  <c r="O115" i="1"/>
  <c r="O116" i="1"/>
  <c r="O118" i="1"/>
  <c r="O119" i="1"/>
  <c r="P119" i="1" s="1"/>
  <c r="AA119" i="1" s="1"/>
  <c r="O120" i="1"/>
  <c r="P120" i="1" s="1"/>
  <c r="AA120" i="1" s="1"/>
  <c r="O121" i="1"/>
  <c r="O122" i="1"/>
  <c r="P122" i="1" s="1"/>
  <c r="AA122" i="1" s="1"/>
  <c r="O123" i="1"/>
  <c r="P123" i="1" s="1"/>
  <c r="AA123" i="1" s="1"/>
  <c r="O124" i="1"/>
  <c r="P124" i="1" s="1"/>
  <c r="AA124" i="1" s="1"/>
  <c r="O125" i="1"/>
  <c r="P125" i="1" s="1"/>
  <c r="AA125" i="1" s="1"/>
  <c r="O126" i="1"/>
  <c r="P126" i="1" s="1"/>
  <c r="AA126" i="1" s="1"/>
  <c r="O127" i="1"/>
  <c r="O128" i="1"/>
  <c r="P128" i="1" s="1"/>
  <c r="AA128" i="1" s="1"/>
  <c r="O129" i="1"/>
  <c r="P129" i="1" s="1"/>
  <c r="AA129" i="1" s="1"/>
  <c r="O130" i="1"/>
  <c r="P130" i="1" s="1"/>
  <c r="AA130" i="1" s="1"/>
  <c r="O131" i="1"/>
  <c r="O132" i="1"/>
  <c r="O133" i="1"/>
  <c r="P133" i="1" s="1"/>
  <c r="AA133" i="1" s="1"/>
  <c r="O134" i="1"/>
  <c r="O135" i="1"/>
  <c r="O136" i="1"/>
  <c r="O138" i="1"/>
  <c r="P138" i="1" s="1"/>
  <c r="AA138" i="1" s="1"/>
  <c r="O139" i="1"/>
  <c r="P139" i="1" s="1"/>
  <c r="AA139" i="1" s="1"/>
  <c r="O140" i="1"/>
  <c r="O141" i="1"/>
  <c r="O144" i="1"/>
  <c r="P144" i="1" s="1"/>
  <c r="AA144" i="1" s="1"/>
  <c r="O145" i="1"/>
  <c r="O146" i="1"/>
  <c r="O147" i="1"/>
  <c r="O148" i="1"/>
  <c r="P148" i="1" s="1"/>
  <c r="AA148" i="1" s="1"/>
  <c r="O149" i="1"/>
  <c r="P149" i="1" s="1"/>
  <c r="AA149" i="1" s="1"/>
  <c r="O150" i="1"/>
  <c r="O151" i="1"/>
  <c r="O152" i="1"/>
  <c r="P152" i="1" s="1"/>
  <c r="AA152" i="1" s="1"/>
  <c r="O153" i="1"/>
  <c r="P153" i="1" s="1"/>
  <c r="AA153" i="1" s="1"/>
  <c r="O155" i="1"/>
  <c r="O156" i="1"/>
  <c r="O157" i="1"/>
  <c r="P157" i="1" s="1"/>
  <c r="AA157" i="1" s="1"/>
  <c r="O158" i="1"/>
  <c r="O159" i="1"/>
  <c r="O160" i="1"/>
  <c r="P160" i="1" s="1"/>
  <c r="O161" i="1"/>
  <c r="P161" i="1" s="1"/>
  <c r="AA161" i="1" s="1"/>
  <c r="O162" i="1"/>
  <c r="P162" i="1" s="1"/>
  <c r="AA162" i="1" s="1"/>
  <c r="O163" i="1"/>
  <c r="P163" i="1" s="1"/>
  <c r="AA163" i="1" s="1"/>
  <c r="O164" i="1"/>
  <c r="O166" i="1"/>
  <c r="O167" i="1"/>
  <c r="O169" i="1"/>
  <c r="O170" i="1"/>
  <c r="O171" i="1"/>
  <c r="O172" i="1"/>
  <c r="O173" i="1"/>
  <c r="O174" i="1"/>
  <c r="O175" i="1"/>
  <c r="O176" i="1"/>
  <c r="O177" i="1"/>
  <c r="P177" i="1" s="1"/>
  <c r="AA177" i="1" s="1"/>
  <c r="O178" i="1"/>
  <c r="O179" i="1"/>
  <c r="O180" i="1"/>
  <c r="O181" i="1"/>
  <c r="O182" i="1"/>
  <c r="P182" i="1" s="1"/>
  <c r="O183" i="1"/>
  <c r="P183" i="1" s="1"/>
  <c r="AA183" i="1" s="1"/>
  <c r="O184" i="1"/>
  <c r="O185" i="1"/>
  <c r="P185" i="1" s="1"/>
  <c r="AA185" i="1" s="1"/>
  <c r="O186" i="1"/>
  <c r="P186" i="1" s="1"/>
  <c r="AA186" i="1" s="1"/>
  <c r="O187" i="1"/>
  <c r="P187" i="1" s="1"/>
  <c r="AA187" i="1" s="1"/>
  <c r="O188" i="1"/>
  <c r="P188" i="1" s="1"/>
  <c r="AA188" i="1" s="1"/>
  <c r="O189" i="1"/>
  <c r="P189" i="1" s="1"/>
  <c r="O190" i="1"/>
  <c r="P190" i="1" s="1"/>
  <c r="AA190" i="1" s="1"/>
  <c r="O191" i="1"/>
  <c r="P191" i="1" s="1"/>
  <c r="AA191" i="1" s="1"/>
  <c r="O192" i="1"/>
  <c r="P192" i="1" s="1"/>
  <c r="AA192" i="1" s="1"/>
  <c r="O193" i="1"/>
  <c r="O194" i="1"/>
  <c r="P194" i="1" s="1"/>
  <c r="AA194" i="1" s="1"/>
  <c r="O195" i="1"/>
  <c r="P195" i="1" s="1"/>
  <c r="AA195" i="1" s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1" i="1"/>
  <c r="P211" i="1" s="1"/>
  <c r="O213" i="1"/>
  <c r="O215" i="1"/>
  <c r="O218" i="1"/>
  <c r="P218" i="1" s="1"/>
  <c r="O224" i="1"/>
  <c r="O225" i="1"/>
  <c r="O226" i="1"/>
  <c r="O227" i="1"/>
  <c r="O228" i="1"/>
  <c r="O229" i="1"/>
  <c r="P229" i="1" s="1"/>
  <c r="O232" i="1"/>
  <c r="O233" i="1"/>
  <c r="O235" i="1"/>
  <c r="O236" i="1"/>
  <c r="O237" i="1"/>
  <c r="O238" i="1"/>
  <c r="O9" i="1"/>
  <c r="O11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7" i="1"/>
  <c r="O68" i="1"/>
  <c r="O69" i="1"/>
  <c r="O70" i="1"/>
  <c r="O71" i="1"/>
  <c r="O72" i="1"/>
  <c r="O73" i="1"/>
  <c r="O74" i="1"/>
  <c r="O75" i="1"/>
  <c r="O76" i="1"/>
  <c r="O78" i="1"/>
  <c r="O79" i="1"/>
  <c r="O80" i="1"/>
  <c r="O81" i="1"/>
  <c r="O82" i="1"/>
  <c r="O83" i="1"/>
  <c r="O84" i="1"/>
  <c r="P84" i="1" s="1"/>
  <c r="O85" i="1"/>
  <c r="P85" i="1" s="1"/>
  <c r="O86" i="1"/>
  <c r="P86" i="1" s="1"/>
  <c r="O87" i="1"/>
  <c r="P87" i="1" s="1"/>
  <c r="AA87" i="1" s="1"/>
  <c r="O88" i="1"/>
  <c r="O89" i="1"/>
  <c r="P89" i="1" s="1"/>
  <c r="AA89" i="1" s="1"/>
  <c r="O90" i="1"/>
  <c r="O91" i="1"/>
  <c r="P91" i="1" s="1"/>
  <c r="AA91" i="1" s="1"/>
  <c r="O92" i="1"/>
  <c r="O93" i="1"/>
  <c r="P93" i="1" s="1"/>
  <c r="AA93" i="1" s="1"/>
  <c r="O94" i="1"/>
  <c r="P94" i="1" s="1"/>
  <c r="AA94" i="1" s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8" i="1"/>
  <c r="AC20" i="1"/>
  <c r="AC66" i="1" l="1"/>
  <c r="O4" i="1"/>
  <c r="AA160" i="1"/>
  <c r="AC160" i="1" s="1"/>
  <c r="AA189" i="1"/>
  <c r="AC189" i="1" s="1"/>
  <c r="P176" i="1"/>
  <c r="AA176" i="1" s="1"/>
  <c r="P181" i="1"/>
  <c r="AC181" i="1" s="1"/>
  <c r="P143" i="1"/>
  <c r="AA143" i="1" s="1"/>
  <c r="AC143" i="1" s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8" i="1"/>
  <c r="AC187" i="1"/>
  <c r="AC186" i="1"/>
  <c r="AC185" i="1"/>
  <c r="AC184" i="1"/>
  <c r="AC183" i="1"/>
  <c r="AC180" i="1"/>
  <c r="AC179" i="1"/>
  <c r="AC178" i="1"/>
  <c r="AC177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19" i="1"/>
  <c r="AC18" i="1"/>
  <c r="AC17" i="1"/>
  <c r="AC16" i="1"/>
  <c r="AC14" i="1"/>
  <c r="AC11" i="1"/>
  <c r="AC10" i="1"/>
  <c r="AC9" i="1"/>
  <c r="AC8" i="1"/>
  <c r="AA182" i="1" l="1"/>
  <c r="AC182" i="1" s="1"/>
  <c r="P4" i="1"/>
  <c r="AC176" i="1"/>
  <c r="AC95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2" i="1"/>
  <c r="T172" i="1"/>
  <c r="U171" i="1"/>
  <c r="T171" i="1"/>
  <c r="U170" i="1"/>
  <c r="T170" i="1"/>
  <c r="U169" i="1"/>
  <c r="T169" i="1"/>
  <c r="U168" i="1"/>
  <c r="T168" i="1"/>
  <c r="U165" i="1"/>
  <c r="T165" i="1"/>
  <c r="U164" i="1"/>
  <c r="T164" i="1"/>
  <c r="U163" i="1"/>
  <c r="T163" i="1"/>
  <c r="U162" i="1"/>
  <c r="T162" i="1"/>
  <c r="U161" i="1"/>
  <c r="T161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6" i="1"/>
  <c r="T116" i="1"/>
  <c r="U115" i="1"/>
  <c r="T115" i="1"/>
  <c r="U94" i="1"/>
  <c r="T94" i="1"/>
  <c r="U93" i="1"/>
  <c r="T93" i="1"/>
  <c r="U92" i="1"/>
  <c r="T92" i="1"/>
  <c r="U91" i="1"/>
  <c r="T91" i="1"/>
  <c r="U90" i="1"/>
  <c r="T90" i="1"/>
  <c r="U88" i="1"/>
  <c r="T88" i="1"/>
  <c r="U87" i="1"/>
  <c r="T87" i="1"/>
  <c r="U86" i="1"/>
  <c r="T86" i="1"/>
  <c r="U85" i="1"/>
  <c r="T85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AC4" i="1" l="1"/>
  <c r="AA4" i="1"/>
</calcChain>
</file>

<file path=xl/sharedStrings.xml><?xml version="1.0" encoding="utf-8"?>
<sst xmlns="http://schemas.openxmlformats.org/spreadsheetml/2006/main" count="4327" uniqueCount="143">
  <si>
    <t>´´</t>
  </si>
  <si>
    <t>2025. aasta</t>
  </si>
  <si>
    <t>2025. aasta riigieelarve jäägid (eelmine eelarveaasta)</t>
  </si>
  <si>
    <t>2026. aasta</t>
  </si>
  <si>
    <t>Jääkide 2026. aastasse üle viimine (käesolev eelarveaasta)</t>
  </si>
  <si>
    <t>Ei taotle üle kanda</t>
  </si>
  <si>
    <t xml:space="preserve">Selgitused </t>
  </si>
  <si>
    <t>Valitsemisala`</t>
  </si>
  <si>
    <t>Asutus</t>
  </si>
  <si>
    <t>Tulemusvaldkond - nimi</t>
  </si>
  <si>
    <t>Programm - nimi</t>
  </si>
  <si>
    <t>Programmi tegevus</t>
  </si>
  <si>
    <t>Programmi tegevus - nimi</t>
  </si>
  <si>
    <t>Majanduslik sisu</t>
  </si>
  <si>
    <t>Konto_nimi</t>
  </si>
  <si>
    <t>Eelarve liik</t>
  </si>
  <si>
    <t>Eelarve objekt (detail)</t>
  </si>
  <si>
    <t>Eelarve objekt (detail) nimi</t>
  </si>
  <si>
    <t>Lõplik eelarve</t>
  </si>
  <si>
    <t>sh üle toodud eelnevast aastast</t>
  </si>
  <si>
    <t>Täitmine</t>
  </si>
  <si>
    <t>Kasutamata eelarve jääk</t>
  </si>
  <si>
    <t>Võimalik üle viia järgnevasse aastasse</t>
  </si>
  <si>
    <t>Korraline ülekandmine</t>
  </si>
  <si>
    <t>Erakorraline ülekandmine</t>
  </si>
  <si>
    <t>Ülekandmine KOKKU</t>
  </si>
  <si>
    <t>Justiits- ja Digiministeeriumi valitsemisala</t>
  </si>
  <si>
    <t>J10</t>
  </si>
  <si>
    <t/>
  </si>
  <si>
    <t>Investeeringud</t>
  </si>
  <si>
    <t>Materiaalsete ja immateriaalsete vara soetamine/renoveerimin</t>
  </si>
  <si>
    <t>20</t>
  </si>
  <si>
    <t>IN002000</t>
  </si>
  <si>
    <t>IT investeeringud</t>
  </si>
  <si>
    <t>IN030012</t>
  </si>
  <si>
    <t>Kalaranna 28 parendustööd</t>
  </si>
  <si>
    <t>Digiühiskond</t>
  </si>
  <si>
    <t>Digiühiskonna programm</t>
  </si>
  <si>
    <t>IYDA0101</t>
  </si>
  <si>
    <t>Digiriigi arenguhüpped</t>
  </si>
  <si>
    <t>Kulud</t>
  </si>
  <si>
    <t>Majandamiskulud</t>
  </si>
  <si>
    <t>Personaalse riigi ja kasutajakesksete teenuste arendamine</t>
  </si>
  <si>
    <t>Tööjõukulud</t>
  </si>
  <si>
    <t>SE000060</t>
  </si>
  <si>
    <t>RRF</t>
  </si>
  <si>
    <t>IYDA0102</t>
  </si>
  <si>
    <t>Digiriigi alusbaasi kindlustamine</t>
  </si>
  <si>
    <t>IYDA0103</t>
  </si>
  <si>
    <t>Andmepõhise ühiskonna arendamine</t>
  </si>
  <si>
    <t>IYDA0104</t>
  </si>
  <si>
    <t>Digiriigi teenuste ja platvormide tagamine</t>
  </si>
  <si>
    <t>Muud tegevuskulud</t>
  </si>
  <si>
    <t>Muud antud toetused ja ülekanded</t>
  </si>
  <si>
    <t>IN004000</t>
  </si>
  <si>
    <t>Masinad ja seadmed</t>
  </si>
  <si>
    <t>SE000003</t>
  </si>
  <si>
    <t>Liikmemaksud</t>
  </si>
  <si>
    <t>SR030001</t>
  </si>
  <si>
    <t>IT vajaku kompenseerimine 7</t>
  </si>
  <si>
    <t>SR030087</t>
  </si>
  <si>
    <t>Lai riigikaitse</t>
  </si>
  <si>
    <t>IYDA0201</t>
  </si>
  <si>
    <t>Riikliku küberturvalisuse juhtimine ja koordineerimine</t>
  </si>
  <si>
    <t>IYDA0204</t>
  </si>
  <si>
    <t>Riikliku küberturvalisuse tagamine</t>
  </si>
  <si>
    <t>IYDA0202</t>
  </si>
  <si>
    <t>Suundumuste, riskide ja mõjude analüüsivõime arendamine</t>
  </si>
  <si>
    <t>IYDA0301</t>
  </si>
  <si>
    <t>Sidevaldkonna regulatiivse keskkonna tagamine</t>
  </si>
  <si>
    <t>Muud kulud</t>
  </si>
  <si>
    <t>IYDA0304</t>
  </si>
  <si>
    <t>Sidevaldkonna õigusruumi tagamine</t>
  </si>
  <si>
    <t>IYDA0302</t>
  </si>
  <si>
    <t>Väga suure läbilaskevõimega juurdepääsuvõrkude väljaarendamine</t>
  </si>
  <si>
    <t>SR030088</t>
  </si>
  <si>
    <t>Side välisprojekti mitteabikõlblike kulude katmine</t>
  </si>
  <si>
    <t>IYDA0303</t>
  </si>
  <si>
    <t>5G-taristu ja -teenuste arendamine</t>
  </si>
  <si>
    <t>Õigusriik</t>
  </si>
  <si>
    <t>Usaldusväärse ja tulemusliku õigusruumi programm</t>
  </si>
  <si>
    <t>OK010102</t>
  </si>
  <si>
    <t>Õigusriigi ja õigusloome kvaliteedi tagamine</t>
  </si>
  <si>
    <t>Sotsiaaltoetused</t>
  </si>
  <si>
    <t>SE000028</t>
  </si>
  <si>
    <t>Vahendid Riigi Kinnisvara Aktsiaseltsile</t>
  </si>
  <si>
    <t>OK010104</t>
  </si>
  <si>
    <t>Konkurentsivõimelise ärikeskkonna tagamine</t>
  </si>
  <si>
    <t>OK010201</t>
  </si>
  <si>
    <t>Kriminaalpoliitika kujundamine ja elluviimine, sh ennetus</t>
  </si>
  <si>
    <t>OK010301</t>
  </si>
  <si>
    <t>Karistuste täideviimise korraldamine</t>
  </si>
  <si>
    <t>OK010401</t>
  </si>
  <si>
    <t>Õigusemõistmise ja õigusteenuste tagamine</t>
  </si>
  <si>
    <t>SE030002</t>
  </si>
  <si>
    <t>Advokatuuri õigusabi</t>
  </si>
  <si>
    <t>J20</t>
  </si>
  <si>
    <t>J30</t>
  </si>
  <si>
    <t>J40</t>
  </si>
  <si>
    <t>OK010501</t>
  </si>
  <si>
    <t>Kesksete IT-teenuste osutamine</t>
  </si>
  <si>
    <t>Alates 2026. aastast muutus programmi tegevus.</t>
  </si>
  <si>
    <t>Kesksete IT-teenuste osutamine teistele valitsemisaladele</t>
  </si>
  <si>
    <t>J50</t>
  </si>
  <si>
    <t>J52</t>
  </si>
  <si>
    <t>J58</t>
  </si>
  <si>
    <t>J51</t>
  </si>
  <si>
    <t>SE030009</t>
  </si>
  <si>
    <t>KRAPSiga seotud töötasud</t>
  </si>
  <si>
    <t>SR030041</t>
  </si>
  <si>
    <t>Õigusmõistmise tagamine</t>
  </si>
  <si>
    <t>J53</t>
  </si>
  <si>
    <t>J54</t>
  </si>
  <si>
    <t>J55</t>
  </si>
  <si>
    <t>J56</t>
  </si>
  <si>
    <t>J57</t>
  </si>
  <si>
    <t>IN030011</t>
  </si>
  <si>
    <t>Pärnu Maakohtu Kuninga tn 22 parendustööd</t>
  </si>
  <si>
    <t>J60</t>
  </si>
  <si>
    <t>J61</t>
  </si>
  <si>
    <t>SE030001</t>
  </si>
  <si>
    <t>Sotsiaaltoetused vanglast vabanenutele</t>
  </si>
  <si>
    <t>J62</t>
  </si>
  <si>
    <t>IN004080</t>
  </si>
  <si>
    <t>2022 LEA masinad, seadmed</t>
  </si>
  <si>
    <t>J63</t>
  </si>
  <si>
    <t>J70</t>
  </si>
  <si>
    <t>J80</t>
  </si>
  <si>
    <t>J90</t>
  </si>
  <si>
    <t>JA0</t>
  </si>
  <si>
    <t>IN002055</t>
  </si>
  <si>
    <t>2025 Laia riigikaitse inv. infotehnoloogiasse</t>
  </si>
  <si>
    <t>SE000055</t>
  </si>
  <si>
    <t>2025 Laia riigikaitse kulud</t>
  </si>
  <si>
    <t>SR030091</t>
  </si>
  <si>
    <t>Küberturvalisuse taseme tõstmine</t>
  </si>
  <si>
    <t>JB0</t>
  </si>
  <si>
    <t>IYDA0000</t>
  </si>
  <si>
    <t>IYDA0203</t>
  </si>
  <si>
    <t>Küberturvalisuse tagamine</t>
  </si>
  <si>
    <t>SR030112</t>
  </si>
  <si>
    <t>Laiapindne riigikaitse</t>
  </si>
  <si>
    <t>SR030030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</si>
</sst>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0"/>
      <color theme="2" tint="-9.9978637043366805E-2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0"/>
      <name val="Aptos Narrow"/>
      <family val="2"/>
    </font>
    <font>
      <sz val="8"/>
      <name val="Roboto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4D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EDFB"/>
      </top>
      <bottom style="thin">
        <color rgb="FFCAEDFB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5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3" fontId="5" fillId="5" borderId="1" xfId="0" applyNumberFormat="1" applyFont="1" applyFill="1" applyBorder="1" applyAlignment="1">
      <alignment horizontal="center" wrapText="1"/>
    </xf>
    <xf numFmtId="0" fontId="7" fillId="0" borderId="0" xfId="0" applyFont="1"/>
    <xf numFmtId="3" fontId="7" fillId="0" borderId="0" xfId="0" applyNumberFormat="1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3" fontId="11" fillId="0" borderId="0" xfId="0" applyNumberFormat="1" applyFont="1"/>
    <xf numFmtId="3" fontId="2" fillId="0" borderId="0" xfId="0" applyNumberFormat="1" applyFont="1"/>
    <xf numFmtId="0" fontId="11" fillId="0" borderId="0" xfId="0" applyFont="1"/>
    <xf numFmtId="0" fontId="12" fillId="0" borderId="5" xfId="0" applyFont="1" applyBorder="1"/>
    <xf numFmtId="3" fontId="4" fillId="0" borderId="0" xfId="0" applyNumberFormat="1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wrapText="1"/>
    </xf>
    <xf numFmtId="3" fontId="4" fillId="0" borderId="0" xfId="0" applyNumberFormat="1" applyFont="1" applyAlignment="1">
      <alignment horizontal="left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allaad" xfId="0" builtinId="0"/>
    <cellStyle name="Normaallaad 2" xfId="1" xr:uid="{D603B68F-336B-43BA-AA43-CAA3DDF12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6"/>
  <sheetViews>
    <sheetView tabSelected="1" topLeftCell="L1" zoomScale="95" zoomScaleNormal="95" workbookViewId="0">
      <selection activeCell="AC8" sqref="AC8:AC238"/>
    </sheetView>
  </sheetViews>
  <sheetFormatPr defaultColWidth="8.7109375" defaultRowHeight="13.5" x14ac:dyDescent="0.25"/>
  <cols>
    <col min="1" max="1" width="6.85546875" style="1" customWidth="1"/>
    <col min="2" max="2" width="6.140625" style="1" customWidth="1"/>
    <col min="3" max="3" width="9" style="1" customWidth="1"/>
    <col min="4" max="4" width="8.28515625" style="1" customWidth="1"/>
    <col min="5" max="5" width="9.7109375" style="1" customWidth="1"/>
    <col min="6" max="6" width="15.85546875" style="1" customWidth="1"/>
    <col min="7" max="7" width="6.5703125" style="1" customWidth="1"/>
    <col min="8" max="8" width="14.5703125" style="1" customWidth="1"/>
    <col min="9" max="9" width="5.42578125" style="1" customWidth="1"/>
    <col min="10" max="10" width="9.5703125" style="1" customWidth="1"/>
    <col min="11" max="11" width="15.7109375" style="1" customWidth="1"/>
    <col min="12" max="12" width="13.28515625" style="1" customWidth="1"/>
    <col min="13" max="13" width="11.5703125" style="1" customWidth="1"/>
    <col min="14" max="14" width="14.7109375" style="1" customWidth="1"/>
    <col min="15" max="15" width="13.42578125" style="1" customWidth="1"/>
    <col min="16" max="16" width="10.85546875" style="1" customWidth="1"/>
    <col min="17" max="17" width="6.28515625" style="1" customWidth="1"/>
    <col min="18" max="18" width="7.7109375" style="1" customWidth="1"/>
    <col min="19" max="19" width="22" style="1" hidden="1" customWidth="1"/>
    <col min="20" max="20" width="15" style="1" customWidth="1"/>
    <col min="21" max="21" width="21.140625" style="1" customWidth="1"/>
    <col min="22" max="22" width="12.140625" style="1" customWidth="1"/>
    <col min="23" max="23" width="18.85546875" style="1" customWidth="1"/>
    <col min="24" max="24" width="5.42578125" style="1" customWidth="1"/>
    <col min="25" max="25" width="11.28515625" style="1" customWidth="1"/>
    <col min="26" max="26" width="30.28515625" style="1" customWidth="1"/>
    <col min="27" max="29" width="15.5703125" style="1" customWidth="1"/>
    <col min="30" max="30" width="9.7109375" style="1" customWidth="1"/>
    <col min="31" max="31" width="29.5703125" style="1" customWidth="1"/>
    <col min="32" max="16384" width="8.7109375" style="1"/>
  </cols>
  <sheetData>
    <row r="1" spans="1:31" x14ac:dyDescent="0.25">
      <c r="K1" s="26"/>
      <c r="L1" s="4"/>
      <c r="M1" s="4"/>
      <c r="N1" s="4"/>
      <c r="O1" s="4"/>
      <c r="P1" s="4"/>
      <c r="Q1" s="4"/>
      <c r="R1" s="3"/>
      <c r="S1" s="3"/>
      <c r="T1" s="2"/>
      <c r="U1" s="2"/>
      <c r="V1" s="2"/>
      <c r="W1" s="2"/>
      <c r="Z1" s="26"/>
      <c r="AA1" s="27"/>
      <c r="AB1" s="27"/>
      <c r="AC1" s="27"/>
      <c r="AD1" s="30"/>
      <c r="AE1" s="32"/>
    </row>
    <row r="2" spans="1:31" x14ac:dyDescent="0.25">
      <c r="F2" s="2"/>
      <c r="H2" s="2"/>
      <c r="K2" s="28"/>
      <c r="L2" s="31"/>
      <c r="M2" s="31"/>
      <c r="N2" s="31"/>
      <c r="O2" s="31"/>
      <c r="P2" s="31"/>
      <c r="Q2" s="3"/>
      <c r="R2" s="3"/>
      <c r="S2" s="3"/>
      <c r="Z2" s="28"/>
      <c r="AA2" s="29"/>
      <c r="AB2" s="29"/>
      <c r="AC2" s="29"/>
      <c r="AD2" s="29"/>
      <c r="AE2" s="29"/>
    </row>
    <row r="3" spans="1:31" x14ac:dyDescent="0.25">
      <c r="J3" s="1" t="s">
        <v>0</v>
      </c>
      <c r="L3" s="2"/>
      <c r="M3" s="2"/>
      <c r="N3" s="2"/>
      <c r="O3" s="2"/>
      <c r="P3" s="2"/>
      <c r="R3" s="2"/>
      <c r="AA3" s="30"/>
      <c r="AB3" s="30"/>
      <c r="AC3" s="30"/>
      <c r="AD3" s="30"/>
      <c r="AE3" s="2"/>
    </row>
    <row r="4" spans="1:31" x14ac:dyDescent="0.25">
      <c r="L4" s="30">
        <f>SUBTOTAL(9,L8:L238)</f>
        <v>-264786817.62476584</v>
      </c>
      <c r="M4" s="30">
        <f>SUBTOTAL(9,M8:M238)</f>
        <v>-28747864.462914776</v>
      </c>
      <c r="N4" s="30">
        <f>SUBTOTAL(9,N8:N238)</f>
        <v>-240399225.66305333</v>
      </c>
      <c r="O4" s="30">
        <f>SUBTOTAL(9,O8:O238)</f>
        <v>-24387591.322877072</v>
      </c>
      <c r="P4" s="30">
        <f>SUBTOTAL(9,P8:P238)</f>
        <v>-23295575.425295126</v>
      </c>
      <c r="R4" s="2"/>
      <c r="Z4" s="2"/>
      <c r="AA4" s="30">
        <f>SUBTOTAL(9,AA8:AA238)</f>
        <v>-20414182.077396341</v>
      </c>
      <c r="AB4" s="30">
        <f>SUBTOTAL(9,AB8:AB238)</f>
        <v>-2241638.98</v>
      </c>
      <c r="AC4" s="30">
        <f>SUBTOTAL(9,AC8:AC238)</f>
        <v>-22655821.057396341</v>
      </c>
      <c r="AD4" s="30">
        <f>SUBTOTAL(9,AD8:AD238)</f>
        <v>-639753</v>
      </c>
    </row>
    <row r="5" spans="1:31" ht="28.5" customHeight="1" x14ac:dyDescent="0.25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20"/>
      <c r="M5" s="19" t="s">
        <v>2</v>
      </c>
      <c r="N5" s="19"/>
      <c r="O5" s="19"/>
      <c r="P5" s="19"/>
      <c r="Q5" s="43" t="s">
        <v>3</v>
      </c>
      <c r="R5" s="44"/>
      <c r="S5" s="44"/>
      <c r="T5" s="44"/>
      <c r="U5" s="44"/>
      <c r="V5" s="44"/>
      <c r="W5" s="44"/>
      <c r="X5" s="44"/>
      <c r="Y5" s="44"/>
      <c r="Z5" s="45"/>
      <c r="AA5" s="42" t="s">
        <v>4</v>
      </c>
      <c r="AB5" s="42"/>
      <c r="AC5" s="42"/>
      <c r="AD5" s="47" t="s">
        <v>5</v>
      </c>
      <c r="AE5" s="48" t="s">
        <v>6</v>
      </c>
    </row>
    <row r="6" spans="1:31" ht="14.25" customHeight="1" x14ac:dyDescent="0.25">
      <c r="A6" s="13"/>
      <c r="B6" s="12"/>
      <c r="C6" s="12"/>
      <c r="D6" s="12"/>
      <c r="E6" s="12"/>
      <c r="F6" s="12"/>
      <c r="G6" s="12"/>
      <c r="H6" s="12"/>
      <c r="I6" s="12"/>
      <c r="J6" s="12"/>
      <c r="K6" s="14"/>
      <c r="L6" s="20"/>
      <c r="M6" s="18"/>
      <c r="N6" s="20"/>
      <c r="O6" s="20"/>
      <c r="P6" s="21"/>
      <c r="Q6" s="15"/>
      <c r="R6" s="16"/>
      <c r="S6" s="16"/>
      <c r="T6" s="16"/>
      <c r="U6" s="16"/>
      <c r="V6" s="16"/>
      <c r="W6" s="16"/>
      <c r="X6" s="16"/>
      <c r="Y6" s="16"/>
      <c r="Z6" s="17"/>
      <c r="AA6" s="25"/>
      <c r="AB6" s="25"/>
      <c r="AC6" s="25"/>
      <c r="AD6" s="47"/>
      <c r="AE6" s="48"/>
    </row>
    <row r="7" spans="1:31" ht="54" customHeight="1" x14ac:dyDescent="0.25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5" t="s">
        <v>14</v>
      </c>
      <c r="I7" s="6" t="s">
        <v>15</v>
      </c>
      <c r="J7" s="6" t="s">
        <v>16</v>
      </c>
      <c r="K7" s="6" t="s">
        <v>17</v>
      </c>
      <c r="L7" s="7" t="s">
        <v>18</v>
      </c>
      <c r="M7" s="8" t="s">
        <v>19</v>
      </c>
      <c r="N7" s="7" t="s">
        <v>20</v>
      </c>
      <c r="O7" s="8" t="s">
        <v>21</v>
      </c>
      <c r="P7" s="8" t="s">
        <v>22</v>
      </c>
      <c r="Q7" s="9" t="s">
        <v>8</v>
      </c>
      <c r="R7" s="9" t="s">
        <v>9</v>
      </c>
      <c r="S7" s="9" t="s">
        <v>10</v>
      </c>
      <c r="T7" s="9" t="s">
        <v>11</v>
      </c>
      <c r="U7" s="9" t="s">
        <v>12</v>
      </c>
      <c r="V7" s="9" t="s">
        <v>13</v>
      </c>
      <c r="W7" s="10" t="s">
        <v>14</v>
      </c>
      <c r="X7" s="9" t="s">
        <v>15</v>
      </c>
      <c r="Y7" s="9" t="s">
        <v>16</v>
      </c>
      <c r="Z7" s="9" t="s">
        <v>17</v>
      </c>
      <c r="AA7" s="11" t="s">
        <v>23</v>
      </c>
      <c r="AB7" s="11" t="s">
        <v>24</v>
      </c>
      <c r="AC7" s="11" t="s">
        <v>25</v>
      </c>
      <c r="AD7" s="47"/>
      <c r="AE7" s="48"/>
    </row>
    <row r="8" spans="1:31" x14ac:dyDescent="0.25">
      <c r="A8" s="3" t="s">
        <v>26</v>
      </c>
      <c r="B8" s="3" t="s">
        <v>27</v>
      </c>
      <c r="C8" s="3" t="s">
        <v>28</v>
      </c>
      <c r="D8" s="3" t="s">
        <v>28</v>
      </c>
      <c r="E8" s="3" t="s">
        <v>28</v>
      </c>
      <c r="F8" s="3" t="s">
        <v>28</v>
      </c>
      <c r="G8" s="3" t="s">
        <v>29</v>
      </c>
      <c r="H8" s="3" t="s">
        <v>30</v>
      </c>
      <c r="I8" s="3" t="s">
        <v>31</v>
      </c>
      <c r="J8" s="3" t="s">
        <v>32</v>
      </c>
      <c r="K8" s="3" t="s">
        <v>33</v>
      </c>
      <c r="L8" s="4">
        <v>-214618.0001</v>
      </c>
      <c r="M8" s="4">
        <v>-39618.000099999997</v>
      </c>
      <c r="N8" s="4">
        <v>-39618</v>
      </c>
      <c r="O8" s="4">
        <f t="shared" ref="O8:O54" si="0">L8-N8</f>
        <v>-175000.0001</v>
      </c>
      <c r="P8" s="4">
        <v>-175000</v>
      </c>
      <c r="Q8" s="3" t="s">
        <v>27</v>
      </c>
      <c r="R8" s="3" t="s">
        <v>28</v>
      </c>
      <c r="S8" s="3" t="s">
        <v>28</v>
      </c>
      <c r="T8" s="3" t="s">
        <v>28</v>
      </c>
      <c r="U8" s="3" t="s">
        <v>28</v>
      </c>
      <c r="V8" s="3" t="s">
        <v>29</v>
      </c>
      <c r="W8" s="3" t="s">
        <v>30</v>
      </c>
      <c r="X8" s="3" t="s">
        <v>31</v>
      </c>
      <c r="Y8" s="3" t="s">
        <v>32</v>
      </c>
      <c r="Z8" s="3" t="s">
        <v>33</v>
      </c>
      <c r="AA8" s="4"/>
      <c r="AB8" s="4">
        <v>0</v>
      </c>
      <c r="AC8" s="4">
        <f t="shared" ref="AC8:AC69" si="1">AA8+AB8</f>
        <v>0</v>
      </c>
      <c r="AD8" s="4">
        <v>-175000</v>
      </c>
      <c r="AE8" s="34"/>
    </row>
    <row r="9" spans="1:31" x14ac:dyDescent="0.25">
      <c r="A9" s="3" t="s">
        <v>26</v>
      </c>
      <c r="B9" s="3" t="s">
        <v>27</v>
      </c>
      <c r="C9" s="3" t="s">
        <v>28</v>
      </c>
      <c r="D9" s="3" t="s">
        <v>28</v>
      </c>
      <c r="E9" s="3" t="s">
        <v>28</v>
      </c>
      <c r="F9" s="3" t="s">
        <v>28</v>
      </c>
      <c r="G9" s="3" t="s">
        <v>29</v>
      </c>
      <c r="H9" s="3" t="s">
        <v>30</v>
      </c>
      <c r="I9" s="3" t="s">
        <v>31</v>
      </c>
      <c r="J9" s="3" t="s">
        <v>34</v>
      </c>
      <c r="K9" s="3" t="s">
        <v>35</v>
      </c>
      <c r="L9" s="4">
        <v>-1000000</v>
      </c>
      <c r="M9" s="4">
        <v>0</v>
      </c>
      <c r="N9" s="4">
        <v>0</v>
      </c>
      <c r="O9" s="4">
        <f t="shared" si="0"/>
        <v>-1000000</v>
      </c>
      <c r="P9" s="4">
        <v>-1000000</v>
      </c>
      <c r="Q9" s="3" t="s">
        <v>27</v>
      </c>
      <c r="R9" s="3" t="s">
        <v>28</v>
      </c>
      <c r="S9" s="3" t="s">
        <v>28</v>
      </c>
      <c r="T9" s="3"/>
      <c r="U9" s="3"/>
      <c r="V9" s="3" t="s">
        <v>29</v>
      </c>
      <c r="W9" s="3" t="s">
        <v>30</v>
      </c>
      <c r="X9" s="3" t="s">
        <v>31</v>
      </c>
      <c r="Y9" s="3" t="s">
        <v>34</v>
      </c>
      <c r="Z9" s="3" t="s">
        <v>35</v>
      </c>
      <c r="AA9" s="4"/>
      <c r="AB9" s="4">
        <v>-1000000</v>
      </c>
      <c r="AC9" s="4">
        <f t="shared" si="1"/>
        <v>-1000000</v>
      </c>
      <c r="AD9" s="4"/>
      <c r="AE9" s="4"/>
    </row>
    <row r="10" spans="1:31" x14ac:dyDescent="0.25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41</v>
      </c>
      <c r="I10" s="3" t="s">
        <v>31</v>
      </c>
      <c r="J10" s="3" t="s">
        <v>28</v>
      </c>
      <c r="K10" s="3" t="s">
        <v>28</v>
      </c>
      <c r="L10" s="4">
        <v>-134151.38231871999</v>
      </c>
      <c r="M10" s="4">
        <v>-43772</v>
      </c>
      <c r="N10" s="4">
        <v>-27477.12368864</v>
      </c>
      <c r="O10" s="4">
        <f t="shared" si="0"/>
        <v>-106674.25863007999</v>
      </c>
      <c r="P10" s="4">
        <v>-90379.382318719989</v>
      </c>
      <c r="Q10" s="3" t="s">
        <v>27</v>
      </c>
      <c r="R10" s="3" t="s">
        <v>36</v>
      </c>
      <c r="S10" s="3" t="s">
        <v>37</v>
      </c>
      <c r="T10" s="3" t="s">
        <v>38</v>
      </c>
      <c r="U10" s="3" t="s">
        <v>42</v>
      </c>
      <c r="V10" s="3" t="s">
        <v>40</v>
      </c>
      <c r="W10" s="3" t="s">
        <v>41</v>
      </c>
      <c r="X10" s="3" t="s">
        <v>31</v>
      </c>
      <c r="Y10" s="3" t="s">
        <v>28</v>
      </c>
      <c r="Z10" s="3" t="s">
        <v>28</v>
      </c>
      <c r="AA10" s="4">
        <f>P10</f>
        <v>-90379.382318719989</v>
      </c>
      <c r="AB10" s="4">
        <v>0</v>
      </c>
      <c r="AC10" s="4">
        <f t="shared" si="1"/>
        <v>-90379.382318719989</v>
      </c>
      <c r="AD10" s="4"/>
      <c r="AE10" s="4"/>
    </row>
    <row r="11" spans="1:31" x14ac:dyDescent="0.25">
      <c r="A11" s="3" t="s">
        <v>26</v>
      </c>
      <c r="B11" s="3" t="s">
        <v>27</v>
      </c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43</v>
      </c>
      <c r="I11" s="3" t="s">
        <v>31</v>
      </c>
      <c r="J11" s="3" t="s">
        <v>28</v>
      </c>
      <c r="K11" s="3" t="s">
        <v>28</v>
      </c>
      <c r="L11" s="4">
        <v>-143807.70345743996</v>
      </c>
      <c r="M11" s="4">
        <v>-113551</v>
      </c>
      <c r="N11" s="4">
        <v>-107141.70018144</v>
      </c>
      <c r="O11" s="4">
        <f t="shared" si="0"/>
        <v>-36666.003275999959</v>
      </c>
      <c r="P11" s="4">
        <v>-30256.703457439944</v>
      </c>
      <c r="Q11" s="3" t="s">
        <v>27</v>
      </c>
      <c r="R11" s="3" t="s">
        <v>36</v>
      </c>
      <c r="S11" s="3" t="s">
        <v>37</v>
      </c>
      <c r="T11" s="3" t="s">
        <v>38</v>
      </c>
      <c r="U11" s="3" t="s">
        <v>42</v>
      </c>
      <c r="V11" s="3" t="s">
        <v>40</v>
      </c>
      <c r="W11" s="3" t="s">
        <v>43</v>
      </c>
      <c r="X11" s="3" t="s">
        <v>31</v>
      </c>
      <c r="Y11" s="3" t="s">
        <v>28</v>
      </c>
      <c r="Z11" s="3" t="s">
        <v>28</v>
      </c>
      <c r="AA11" s="4">
        <f>P11</f>
        <v>-30256.703457439944</v>
      </c>
      <c r="AB11" s="4">
        <v>0</v>
      </c>
      <c r="AC11" s="4">
        <f t="shared" si="1"/>
        <v>-30256.703457439944</v>
      </c>
      <c r="AD11" s="4"/>
      <c r="AE11" s="4"/>
    </row>
    <row r="12" spans="1:31" x14ac:dyDescent="0.25">
      <c r="A12" s="3" t="s">
        <v>26</v>
      </c>
      <c r="B12" s="3" t="s">
        <v>27</v>
      </c>
      <c r="C12" s="3" t="s">
        <v>36</v>
      </c>
      <c r="D12" s="3" t="s">
        <v>37</v>
      </c>
      <c r="E12" s="3" t="s">
        <v>38</v>
      </c>
      <c r="F12" s="3" t="s">
        <v>39</v>
      </c>
      <c r="G12" s="3" t="s">
        <v>40</v>
      </c>
      <c r="H12" s="3" t="s">
        <v>43</v>
      </c>
      <c r="I12" s="3" t="s">
        <v>31</v>
      </c>
      <c r="J12" s="3" t="s">
        <v>44</v>
      </c>
      <c r="K12" s="3" t="s">
        <v>45</v>
      </c>
      <c r="L12" s="4">
        <v>-459</v>
      </c>
      <c r="M12" s="4">
        <v>-459</v>
      </c>
      <c r="N12" s="4">
        <v>-459.00139999999993</v>
      </c>
      <c r="O12" s="4">
        <f t="shared" si="0"/>
        <v>1.3999999999327883E-3</v>
      </c>
      <c r="P12" s="4">
        <v>0</v>
      </c>
      <c r="Q12" s="3" t="s">
        <v>27</v>
      </c>
      <c r="R12" s="3" t="s">
        <v>36</v>
      </c>
      <c r="S12" s="3" t="s">
        <v>37</v>
      </c>
      <c r="T12" s="3" t="s">
        <v>38</v>
      </c>
      <c r="U12" s="3" t="s">
        <v>42</v>
      </c>
      <c r="V12" s="3" t="s">
        <v>40</v>
      </c>
      <c r="W12" s="3" t="s">
        <v>43</v>
      </c>
      <c r="X12" s="3" t="s">
        <v>31</v>
      </c>
      <c r="Y12" s="3" t="s">
        <v>44</v>
      </c>
      <c r="Z12" s="3" t="s">
        <v>45</v>
      </c>
      <c r="AA12" s="4"/>
      <c r="AB12" s="4">
        <v>0</v>
      </c>
      <c r="AC12" s="4">
        <f>AA12+AB12</f>
        <v>0</v>
      </c>
      <c r="AD12" s="4"/>
      <c r="AE12" s="4"/>
    </row>
    <row r="13" spans="1:31" x14ac:dyDescent="0.25">
      <c r="A13" s="3" t="s">
        <v>26</v>
      </c>
      <c r="B13" s="3" t="s">
        <v>27</v>
      </c>
      <c r="C13" s="3" t="s">
        <v>36</v>
      </c>
      <c r="D13" s="3" t="s">
        <v>37</v>
      </c>
      <c r="E13" s="3" t="s">
        <v>38</v>
      </c>
      <c r="F13" s="3" t="s">
        <v>39</v>
      </c>
      <c r="G13" s="3" t="s">
        <v>40</v>
      </c>
      <c r="H13" s="3" t="s">
        <v>41</v>
      </c>
      <c r="I13" s="3" t="s">
        <v>31</v>
      </c>
      <c r="J13" s="3" t="s">
        <v>44</v>
      </c>
      <c r="K13" s="3" t="s">
        <v>45</v>
      </c>
      <c r="L13" s="4">
        <v>-1918</v>
      </c>
      <c r="M13" s="4">
        <v>-1918</v>
      </c>
      <c r="N13" s="4">
        <v>0</v>
      </c>
      <c r="O13" s="4">
        <f t="shared" si="0"/>
        <v>-1918</v>
      </c>
      <c r="P13" s="4">
        <v>0</v>
      </c>
      <c r="Q13" s="3" t="s">
        <v>27</v>
      </c>
      <c r="R13" s="3" t="s">
        <v>36</v>
      </c>
      <c r="S13" s="3" t="s">
        <v>37</v>
      </c>
      <c r="T13" s="3" t="s">
        <v>38</v>
      </c>
      <c r="U13" s="3" t="s">
        <v>42</v>
      </c>
      <c r="V13" s="3" t="s">
        <v>40</v>
      </c>
      <c r="W13" s="3" t="s">
        <v>41</v>
      </c>
      <c r="X13" s="3" t="s">
        <v>31</v>
      </c>
      <c r="Y13" s="3" t="s">
        <v>44</v>
      </c>
      <c r="Z13" s="3" t="s">
        <v>45</v>
      </c>
      <c r="AA13" s="4"/>
      <c r="AB13" s="4">
        <v>0</v>
      </c>
      <c r="AC13" s="4">
        <f>AA13+AB13</f>
        <v>0</v>
      </c>
      <c r="AD13" s="4"/>
      <c r="AE13" s="4"/>
    </row>
    <row r="14" spans="1:31" x14ac:dyDescent="0.25">
      <c r="A14" s="3" t="s">
        <v>26</v>
      </c>
      <c r="B14" s="3" t="s">
        <v>27</v>
      </c>
      <c r="C14" s="3" t="s">
        <v>36</v>
      </c>
      <c r="D14" s="3" t="s">
        <v>37</v>
      </c>
      <c r="E14" s="3" t="s">
        <v>46</v>
      </c>
      <c r="F14" s="3" t="s">
        <v>47</v>
      </c>
      <c r="G14" s="3" t="s">
        <v>40</v>
      </c>
      <c r="H14" s="3" t="s">
        <v>41</v>
      </c>
      <c r="I14" s="3" t="s">
        <v>31</v>
      </c>
      <c r="J14" s="3" t="s">
        <v>28</v>
      </c>
      <c r="K14" s="3" t="s">
        <v>28</v>
      </c>
      <c r="L14" s="4">
        <v>-933638.78605049965</v>
      </c>
      <c r="M14" s="4">
        <v>-312063</v>
      </c>
      <c r="N14" s="4">
        <v>-330496.24428735999</v>
      </c>
      <c r="O14" s="4">
        <f t="shared" si="0"/>
        <v>-603142.54176313966</v>
      </c>
      <c r="P14" s="4">
        <v>-603142.54176313977</v>
      </c>
      <c r="Q14" s="3" t="s">
        <v>27</v>
      </c>
      <c r="R14" s="3" t="s">
        <v>36</v>
      </c>
      <c r="S14" s="3" t="s">
        <v>37</v>
      </c>
      <c r="T14" s="3" t="s">
        <v>48</v>
      </c>
      <c r="U14" s="3" t="s">
        <v>49</v>
      </c>
      <c r="V14" s="3" t="s">
        <v>40</v>
      </c>
      <c r="W14" s="3" t="s">
        <v>41</v>
      </c>
      <c r="X14" s="3" t="s">
        <v>31</v>
      </c>
      <c r="Y14" s="3" t="s">
        <v>28</v>
      </c>
      <c r="Z14" s="3" t="s">
        <v>28</v>
      </c>
      <c r="AA14" s="4">
        <v>-306178</v>
      </c>
      <c r="AB14" s="4">
        <v>0</v>
      </c>
      <c r="AC14" s="4">
        <f t="shared" si="1"/>
        <v>-306178</v>
      </c>
      <c r="AD14" s="4"/>
      <c r="AE14" s="4"/>
    </row>
    <row r="15" spans="1:31" x14ac:dyDescent="0.25">
      <c r="A15" s="3" t="s">
        <v>26</v>
      </c>
      <c r="B15" s="3" t="s">
        <v>27</v>
      </c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  <c r="O15" s="4"/>
      <c r="P15" s="4"/>
      <c r="Q15" s="3"/>
      <c r="R15" s="3" t="s">
        <v>36</v>
      </c>
      <c r="S15" s="3" t="s">
        <v>37</v>
      </c>
      <c r="T15" s="3" t="s">
        <v>50</v>
      </c>
      <c r="U15" s="3" t="s">
        <v>51</v>
      </c>
      <c r="V15" s="3"/>
      <c r="W15" s="3" t="s">
        <v>41</v>
      </c>
      <c r="X15" s="3" t="s">
        <v>31</v>
      </c>
      <c r="Y15" s="3"/>
      <c r="Z15" s="3"/>
      <c r="AA15" s="4">
        <v>-296964.54176314001</v>
      </c>
      <c r="AB15" s="4">
        <v>0</v>
      </c>
      <c r="AC15" s="4">
        <f t="shared" si="1"/>
        <v>-296964.54176314001</v>
      </c>
      <c r="AD15" s="4"/>
      <c r="AE15" s="4"/>
    </row>
    <row r="16" spans="1:31" ht="21.6" customHeight="1" x14ac:dyDescent="0.25">
      <c r="A16" s="3" t="s">
        <v>26</v>
      </c>
      <c r="B16" s="3" t="s">
        <v>27</v>
      </c>
      <c r="C16" s="3" t="s">
        <v>36</v>
      </c>
      <c r="D16" s="3" t="s">
        <v>37</v>
      </c>
      <c r="E16" s="3" t="s">
        <v>46</v>
      </c>
      <c r="F16" s="3" t="s">
        <v>47</v>
      </c>
      <c r="G16" s="3" t="s">
        <v>40</v>
      </c>
      <c r="H16" s="3" t="s">
        <v>43</v>
      </c>
      <c r="I16" s="3" t="s">
        <v>31</v>
      </c>
      <c r="J16" s="3" t="s">
        <v>28</v>
      </c>
      <c r="K16" s="3" t="s">
        <v>28</v>
      </c>
      <c r="L16" s="4">
        <v>-802694.03286305675</v>
      </c>
      <c r="M16" s="4">
        <v>-573131</v>
      </c>
      <c r="N16" s="4">
        <v>-784733.96698400006</v>
      </c>
      <c r="O16" s="4">
        <f t="shared" si="0"/>
        <v>-17960.065879056696</v>
      </c>
      <c r="P16" s="4">
        <v>-17960.065879056812</v>
      </c>
      <c r="Q16" s="3" t="s">
        <v>27</v>
      </c>
      <c r="R16" s="3" t="s">
        <v>36</v>
      </c>
      <c r="S16" s="3" t="s">
        <v>37</v>
      </c>
      <c r="T16" s="3" t="s">
        <v>50</v>
      </c>
      <c r="U16" s="3" t="s">
        <v>51</v>
      </c>
      <c r="V16" s="3" t="s">
        <v>40</v>
      </c>
      <c r="W16" s="3" t="s">
        <v>43</v>
      </c>
      <c r="X16" s="3" t="s">
        <v>31</v>
      </c>
      <c r="Y16" s="3" t="s">
        <v>28</v>
      </c>
      <c r="Z16" s="3" t="s">
        <v>28</v>
      </c>
      <c r="AA16" s="4">
        <f>P16</f>
        <v>-17960.065879056812</v>
      </c>
      <c r="AB16" s="4">
        <v>0</v>
      </c>
      <c r="AC16" s="4">
        <f t="shared" si="1"/>
        <v>-17960.065879056812</v>
      </c>
      <c r="AD16" s="4"/>
      <c r="AE16" s="4"/>
    </row>
    <row r="17" spans="1:31" x14ac:dyDescent="0.25">
      <c r="A17" s="3" t="s">
        <v>26</v>
      </c>
      <c r="B17" s="3" t="s">
        <v>27</v>
      </c>
      <c r="C17" s="3" t="s">
        <v>36</v>
      </c>
      <c r="D17" s="3" t="s">
        <v>37</v>
      </c>
      <c r="E17" s="3" t="s">
        <v>46</v>
      </c>
      <c r="F17" s="3" t="s">
        <v>47</v>
      </c>
      <c r="G17" s="3" t="s">
        <v>40</v>
      </c>
      <c r="H17" s="3" t="s">
        <v>52</v>
      </c>
      <c r="I17" s="3" t="s">
        <v>31</v>
      </c>
      <c r="J17" s="3" t="s">
        <v>28</v>
      </c>
      <c r="K17" s="3" t="s">
        <v>28</v>
      </c>
      <c r="L17" s="4">
        <v>-195</v>
      </c>
      <c r="M17" s="4">
        <v>0</v>
      </c>
      <c r="N17" s="4">
        <v>-194.9999</v>
      </c>
      <c r="O17" s="4">
        <f t="shared" si="0"/>
        <v>-1.0000000000331966E-4</v>
      </c>
      <c r="P17" s="4">
        <v>-9.9999999974897946E-5</v>
      </c>
      <c r="Q17" s="3" t="s">
        <v>27</v>
      </c>
      <c r="R17" s="3" t="s">
        <v>36</v>
      </c>
      <c r="S17" s="3" t="s">
        <v>37</v>
      </c>
      <c r="T17" s="3" t="s">
        <v>50</v>
      </c>
      <c r="U17" s="3" t="s">
        <v>51</v>
      </c>
      <c r="V17" s="3" t="s">
        <v>40</v>
      </c>
      <c r="W17" s="3" t="s">
        <v>52</v>
      </c>
      <c r="X17" s="3" t="s">
        <v>31</v>
      </c>
      <c r="Y17" s="3" t="s">
        <v>28</v>
      </c>
      <c r="Z17" s="3" t="s">
        <v>28</v>
      </c>
      <c r="AA17" s="4"/>
      <c r="AB17" s="4">
        <v>0</v>
      </c>
      <c r="AC17" s="4">
        <f t="shared" si="1"/>
        <v>0</v>
      </c>
      <c r="AD17" s="4"/>
      <c r="AE17" s="4"/>
    </row>
    <row r="18" spans="1:31" x14ac:dyDescent="0.25">
      <c r="A18" s="3" t="s">
        <v>26</v>
      </c>
      <c r="B18" s="3" t="s">
        <v>27</v>
      </c>
      <c r="C18" s="3" t="s">
        <v>36</v>
      </c>
      <c r="D18" s="3" t="s">
        <v>37</v>
      </c>
      <c r="E18" s="3" t="s">
        <v>46</v>
      </c>
      <c r="F18" s="3" t="s">
        <v>47</v>
      </c>
      <c r="G18" s="3" t="s">
        <v>40</v>
      </c>
      <c r="H18" s="3" t="s">
        <v>53</v>
      </c>
      <c r="I18" s="3" t="s">
        <v>31</v>
      </c>
      <c r="J18" s="3" t="s">
        <v>28</v>
      </c>
      <c r="K18" s="3" t="s">
        <v>28</v>
      </c>
      <c r="L18" s="4">
        <v>-3214618.3256000001</v>
      </c>
      <c r="M18" s="4">
        <v>-792646.32640000002</v>
      </c>
      <c r="N18" s="4">
        <v>-3214206.6598</v>
      </c>
      <c r="O18" s="4">
        <f t="shared" si="0"/>
        <v>-411.66580000007525</v>
      </c>
      <c r="P18" s="4">
        <v>-411.66580000054091</v>
      </c>
      <c r="Q18" s="3" t="s">
        <v>27</v>
      </c>
      <c r="R18" s="3" t="s">
        <v>36</v>
      </c>
      <c r="S18" s="3" t="s">
        <v>37</v>
      </c>
      <c r="T18" s="3" t="s">
        <v>50</v>
      </c>
      <c r="U18" s="3" t="s">
        <v>51</v>
      </c>
      <c r="V18" s="3" t="s">
        <v>40</v>
      </c>
      <c r="W18" s="3" t="s">
        <v>53</v>
      </c>
      <c r="X18" s="3" t="s">
        <v>31</v>
      </c>
      <c r="Y18" s="3" t="s">
        <v>28</v>
      </c>
      <c r="Z18" s="3" t="s">
        <v>28</v>
      </c>
      <c r="AA18" s="4">
        <f>P18</f>
        <v>-411.66580000054091</v>
      </c>
      <c r="AB18" s="4">
        <v>0</v>
      </c>
      <c r="AC18" s="4">
        <f t="shared" si="1"/>
        <v>-411.66580000054091</v>
      </c>
      <c r="AD18" s="4"/>
      <c r="AE18" s="34"/>
    </row>
    <row r="19" spans="1:31" x14ac:dyDescent="0.25">
      <c r="A19" s="3" t="s">
        <v>26</v>
      </c>
      <c r="B19" s="3" t="s">
        <v>27</v>
      </c>
      <c r="C19" s="3" t="s">
        <v>36</v>
      </c>
      <c r="D19" s="3" t="s">
        <v>37</v>
      </c>
      <c r="E19" s="3" t="s">
        <v>46</v>
      </c>
      <c r="F19" s="3" t="s">
        <v>47</v>
      </c>
      <c r="G19" s="3" t="s">
        <v>40</v>
      </c>
      <c r="H19" s="3" t="s">
        <v>53</v>
      </c>
      <c r="I19" s="3" t="s">
        <v>31</v>
      </c>
      <c r="J19" s="3" t="s">
        <v>32</v>
      </c>
      <c r="K19" s="3" t="s">
        <v>33</v>
      </c>
      <c r="L19" s="4">
        <v>-2711918.9998000003</v>
      </c>
      <c r="M19" s="4">
        <v>-25000</v>
      </c>
      <c r="N19" s="4">
        <v>-1941215.0597999997</v>
      </c>
      <c r="O19" s="4">
        <f t="shared" si="0"/>
        <v>-770703.94000000064</v>
      </c>
      <c r="P19" s="4">
        <v>-370703.94000000099</v>
      </c>
      <c r="Q19" s="3" t="s">
        <v>27</v>
      </c>
      <c r="R19" s="3" t="s">
        <v>36</v>
      </c>
      <c r="S19" s="3" t="s">
        <v>37</v>
      </c>
      <c r="T19" s="3" t="s">
        <v>50</v>
      </c>
      <c r="U19" s="3" t="s">
        <v>51</v>
      </c>
      <c r="V19" s="3" t="s">
        <v>40</v>
      </c>
      <c r="W19" s="3" t="s">
        <v>53</v>
      </c>
      <c r="X19" s="3" t="s">
        <v>31</v>
      </c>
      <c r="Y19" s="3" t="s">
        <v>32</v>
      </c>
      <c r="Z19" s="3" t="s">
        <v>33</v>
      </c>
      <c r="AA19" s="4">
        <v>-370704</v>
      </c>
      <c r="AB19" s="4">
        <v>0</v>
      </c>
      <c r="AC19" s="4">
        <f t="shared" si="1"/>
        <v>-370704</v>
      </c>
      <c r="AD19" s="4"/>
      <c r="AE19" s="24"/>
    </row>
    <row r="20" spans="1:31" x14ac:dyDescent="0.25">
      <c r="A20" s="3" t="s">
        <v>26</v>
      </c>
      <c r="B20" s="3" t="s">
        <v>27</v>
      </c>
      <c r="C20" s="3" t="s">
        <v>36</v>
      </c>
      <c r="D20" s="3" t="s">
        <v>37</v>
      </c>
      <c r="E20" s="3" t="s">
        <v>46</v>
      </c>
      <c r="F20" s="3" t="s">
        <v>47</v>
      </c>
      <c r="G20" s="3" t="s">
        <v>40</v>
      </c>
      <c r="H20" s="3" t="s">
        <v>53</v>
      </c>
      <c r="I20" s="3" t="s">
        <v>31</v>
      </c>
      <c r="J20" s="3" t="s">
        <v>54</v>
      </c>
      <c r="K20" s="3" t="s">
        <v>55</v>
      </c>
      <c r="L20" s="4">
        <v>-669600</v>
      </c>
      <c r="M20" s="4">
        <v>0</v>
      </c>
      <c r="N20" s="4">
        <v>0</v>
      </c>
      <c r="O20" s="4">
        <f t="shared" si="0"/>
        <v>-669600</v>
      </c>
      <c r="P20" s="4">
        <v>-669600</v>
      </c>
      <c r="Q20" s="3" t="s">
        <v>27</v>
      </c>
      <c r="R20" s="3" t="s">
        <v>36</v>
      </c>
      <c r="S20" s="3" t="s">
        <v>37</v>
      </c>
      <c r="T20" s="3" t="s">
        <v>50</v>
      </c>
      <c r="U20" s="3" t="s">
        <v>51</v>
      </c>
      <c r="V20" s="3" t="s">
        <v>40</v>
      </c>
      <c r="W20" s="3" t="s">
        <v>53</v>
      </c>
      <c r="X20" s="3" t="s">
        <v>31</v>
      </c>
      <c r="Y20" s="3" t="s">
        <v>54</v>
      </c>
      <c r="Z20" s="3" t="s">
        <v>55</v>
      </c>
      <c r="AA20" s="4"/>
      <c r="AB20" s="4">
        <v>-669600</v>
      </c>
      <c r="AC20" s="4">
        <f t="shared" ref="AC20" si="2">AA20+AB20</f>
        <v>-669600</v>
      </c>
      <c r="AD20" s="4"/>
      <c r="AE20" s="34"/>
    </row>
    <row r="21" spans="1:31" x14ac:dyDescent="0.25">
      <c r="A21" s="3" t="s">
        <v>26</v>
      </c>
      <c r="B21" s="3" t="s">
        <v>27</v>
      </c>
      <c r="C21" s="3" t="s">
        <v>36</v>
      </c>
      <c r="D21" s="3" t="s">
        <v>37</v>
      </c>
      <c r="E21" s="3" t="s">
        <v>46</v>
      </c>
      <c r="F21" s="3" t="s">
        <v>47</v>
      </c>
      <c r="G21" s="3" t="s">
        <v>40</v>
      </c>
      <c r="H21" s="3" t="s">
        <v>53</v>
      </c>
      <c r="I21" s="3" t="s">
        <v>31</v>
      </c>
      <c r="J21" s="3" t="s">
        <v>56</v>
      </c>
      <c r="K21" s="3" t="s">
        <v>57</v>
      </c>
      <c r="L21" s="4">
        <v>-853884.65076574101</v>
      </c>
      <c r="M21" s="4">
        <v>0</v>
      </c>
      <c r="N21" s="4">
        <v>-853885</v>
      </c>
      <c r="O21" s="4">
        <f t="shared" si="0"/>
        <v>0.34923425898887217</v>
      </c>
      <c r="P21" s="4">
        <v>0</v>
      </c>
      <c r="Q21" s="3" t="s">
        <v>27</v>
      </c>
      <c r="R21" s="3" t="s">
        <v>36</v>
      </c>
      <c r="S21" s="3" t="s">
        <v>37</v>
      </c>
      <c r="T21" s="3" t="s">
        <v>50</v>
      </c>
      <c r="U21" s="3" t="s">
        <v>51</v>
      </c>
      <c r="V21" s="3" t="s">
        <v>40</v>
      </c>
      <c r="W21" s="3" t="s">
        <v>53</v>
      </c>
      <c r="X21" s="3" t="s">
        <v>31</v>
      </c>
      <c r="Y21" s="3" t="s">
        <v>56</v>
      </c>
      <c r="Z21" s="3" t="s">
        <v>57</v>
      </c>
      <c r="AA21" s="4">
        <f t="shared" ref="AA21:AA52" si="3">P21</f>
        <v>0</v>
      </c>
      <c r="AB21" s="4">
        <v>0</v>
      </c>
      <c r="AC21" s="4">
        <f t="shared" ref="AC21:AC27" si="4">AA21+AB21</f>
        <v>0</v>
      </c>
      <c r="AD21" s="4"/>
      <c r="AE21" s="4"/>
    </row>
    <row r="22" spans="1:31" x14ac:dyDescent="0.25">
      <c r="A22" s="3" t="s">
        <v>26</v>
      </c>
      <c r="B22" s="3" t="s">
        <v>27</v>
      </c>
      <c r="C22" s="3" t="s">
        <v>36</v>
      </c>
      <c r="D22" s="3" t="s">
        <v>37</v>
      </c>
      <c r="E22" s="3" t="s">
        <v>46</v>
      </c>
      <c r="F22" s="3" t="s">
        <v>47</v>
      </c>
      <c r="G22" s="3" t="s">
        <v>40</v>
      </c>
      <c r="H22" s="3" t="s">
        <v>43</v>
      </c>
      <c r="I22" s="3" t="s">
        <v>31</v>
      </c>
      <c r="J22" s="3" t="s">
        <v>44</v>
      </c>
      <c r="K22" s="3" t="s">
        <v>45</v>
      </c>
      <c r="L22" s="4">
        <v>-143</v>
      </c>
      <c r="M22" s="4">
        <v>-143</v>
      </c>
      <c r="N22" s="4">
        <v>-142.99820000000045</v>
      </c>
      <c r="O22" s="4">
        <f t="shared" si="0"/>
        <v>-1.799999999548163E-3</v>
      </c>
      <c r="P22" s="4">
        <v>0</v>
      </c>
      <c r="Q22" s="3" t="s">
        <v>27</v>
      </c>
      <c r="R22" s="3" t="s">
        <v>36</v>
      </c>
      <c r="S22" s="3" t="s">
        <v>37</v>
      </c>
      <c r="T22" s="3" t="s">
        <v>50</v>
      </c>
      <c r="U22" s="3" t="s">
        <v>51</v>
      </c>
      <c r="V22" s="3" t="s">
        <v>40</v>
      </c>
      <c r="W22" s="3" t="s">
        <v>43</v>
      </c>
      <c r="X22" s="3" t="s">
        <v>31</v>
      </c>
      <c r="Y22" s="3" t="s">
        <v>44</v>
      </c>
      <c r="Z22" s="3" t="s">
        <v>45</v>
      </c>
      <c r="AA22" s="4">
        <f t="shared" si="3"/>
        <v>0</v>
      </c>
      <c r="AB22" s="4">
        <v>0</v>
      </c>
      <c r="AC22" s="4">
        <f t="shared" si="4"/>
        <v>0</v>
      </c>
      <c r="AD22" s="4"/>
      <c r="AE22" s="4"/>
    </row>
    <row r="23" spans="1:31" x14ac:dyDescent="0.25">
      <c r="A23" s="3" t="s">
        <v>26</v>
      </c>
      <c r="B23" s="3" t="s">
        <v>27</v>
      </c>
      <c r="C23" s="3" t="s">
        <v>36</v>
      </c>
      <c r="D23" s="3" t="s">
        <v>37</v>
      </c>
      <c r="E23" s="3" t="s">
        <v>46</v>
      </c>
      <c r="F23" s="3" t="s">
        <v>47</v>
      </c>
      <c r="G23" s="3" t="s">
        <v>40</v>
      </c>
      <c r="H23" s="3" t="s">
        <v>41</v>
      </c>
      <c r="I23" s="3" t="s">
        <v>31</v>
      </c>
      <c r="J23" s="3" t="s">
        <v>44</v>
      </c>
      <c r="K23" s="3" t="s">
        <v>45</v>
      </c>
      <c r="L23" s="4">
        <v>-9277</v>
      </c>
      <c r="M23" s="4">
        <v>-9277</v>
      </c>
      <c r="N23" s="4">
        <v>0</v>
      </c>
      <c r="O23" s="4">
        <f t="shared" si="0"/>
        <v>-9277</v>
      </c>
      <c r="P23" s="4">
        <v>0</v>
      </c>
      <c r="Q23" s="3" t="s">
        <v>27</v>
      </c>
      <c r="R23" s="3" t="s">
        <v>36</v>
      </c>
      <c r="S23" s="3" t="s">
        <v>37</v>
      </c>
      <c r="T23" s="3" t="s">
        <v>50</v>
      </c>
      <c r="U23" s="3" t="s">
        <v>51</v>
      </c>
      <c r="V23" s="3" t="s">
        <v>40</v>
      </c>
      <c r="W23" s="3" t="s">
        <v>41</v>
      </c>
      <c r="X23" s="3" t="s">
        <v>31</v>
      </c>
      <c r="Y23" s="3" t="s">
        <v>44</v>
      </c>
      <c r="Z23" s="3" t="s">
        <v>45</v>
      </c>
      <c r="AA23" s="4">
        <f t="shared" si="3"/>
        <v>0</v>
      </c>
      <c r="AB23" s="4">
        <v>0</v>
      </c>
      <c r="AC23" s="4">
        <f t="shared" si="4"/>
        <v>0</v>
      </c>
      <c r="AD23" s="4"/>
      <c r="AE23" s="4"/>
    </row>
    <row r="24" spans="1:31" x14ac:dyDescent="0.25">
      <c r="A24" s="3" t="s">
        <v>26</v>
      </c>
      <c r="B24" s="3" t="s">
        <v>27</v>
      </c>
      <c r="C24" s="3" t="s">
        <v>36</v>
      </c>
      <c r="D24" s="3" t="s">
        <v>37</v>
      </c>
      <c r="E24" s="3" t="s">
        <v>46</v>
      </c>
      <c r="F24" s="3" t="s">
        <v>47</v>
      </c>
      <c r="G24" s="3" t="s">
        <v>40</v>
      </c>
      <c r="H24" s="3" t="s">
        <v>43</v>
      </c>
      <c r="I24" s="3" t="s">
        <v>31</v>
      </c>
      <c r="J24" s="3" t="s">
        <v>58</v>
      </c>
      <c r="K24" s="3" t="s">
        <v>59</v>
      </c>
      <c r="L24" s="4">
        <v>0</v>
      </c>
      <c r="M24" s="4">
        <v>0</v>
      </c>
      <c r="N24" s="4">
        <v>-872.97</v>
      </c>
      <c r="O24" s="4">
        <f t="shared" si="0"/>
        <v>872.97</v>
      </c>
      <c r="P24" s="4">
        <v>0</v>
      </c>
      <c r="Q24" s="3" t="s">
        <v>27</v>
      </c>
      <c r="R24" s="3" t="s">
        <v>36</v>
      </c>
      <c r="S24" s="3" t="s">
        <v>37</v>
      </c>
      <c r="T24" s="3" t="s">
        <v>50</v>
      </c>
      <c r="U24" s="3" t="s">
        <v>51</v>
      </c>
      <c r="V24" s="3" t="s">
        <v>40</v>
      </c>
      <c r="W24" s="3" t="s">
        <v>43</v>
      </c>
      <c r="X24" s="3" t="s">
        <v>31</v>
      </c>
      <c r="Y24" s="3" t="s">
        <v>58</v>
      </c>
      <c r="Z24" s="3" t="s">
        <v>59</v>
      </c>
      <c r="AA24" s="4">
        <f t="shared" si="3"/>
        <v>0</v>
      </c>
      <c r="AB24" s="4">
        <v>0</v>
      </c>
      <c r="AC24" s="4">
        <f t="shared" si="4"/>
        <v>0</v>
      </c>
      <c r="AD24" s="4"/>
      <c r="AE24" s="3"/>
    </row>
    <row r="25" spans="1:31" x14ac:dyDescent="0.25">
      <c r="A25" s="3" t="s">
        <v>26</v>
      </c>
      <c r="B25" s="3" t="s">
        <v>27</v>
      </c>
      <c r="C25" s="3" t="s">
        <v>36</v>
      </c>
      <c r="D25" s="3" t="s">
        <v>37</v>
      </c>
      <c r="E25" s="3" t="s">
        <v>46</v>
      </c>
      <c r="F25" s="3" t="s">
        <v>47</v>
      </c>
      <c r="G25" s="3" t="s">
        <v>40</v>
      </c>
      <c r="H25" s="3" t="s">
        <v>41</v>
      </c>
      <c r="I25" s="3" t="s">
        <v>31</v>
      </c>
      <c r="J25" s="3" t="s">
        <v>58</v>
      </c>
      <c r="K25" s="3" t="s">
        <v>59</v>
      </c>
      <c r="L25" s="4">
        <v>-162359</v>
      </c>
      <c r="M25" s="4">
        <v>-162359</v>
      </c>
      <c r="N25" s="4">
        <v>-160346.52000000002</v>
      </c>
      <c r="O25" s="4">
        <f t="shared" si="0"/>
        <v>-2012.4799999999814</v>
      </c>
      <c r="P25" s="4">
        <v>0</v>
      </c>
      <c r="Q25" s="3" t="s">
        <v>27</v>
      </c>
      <c r="R25" s="3" t="s">
        <v>36</v>
      </c>
      <c r="S25" s="3" t="s">
        <v>37</v>
      </c>
      <c r="T25" s="3" t="s">
        <v>50</v>
      </c>
      <c r="U25" s="3" t="s">
        <v>51</v>
      </c>
      <c r="V25" s="3" t="s">
        <v>40</v>
      </c>
      <c r="W25" s="3" t="s">
        <v>41</v>
      </c>
      <c r="X25" s="3" t="s">
        <v>31</v>
      </c>
      <c r="Y25" s="3" t="s">
        <v>58</v>
      </c>
      <c r="Z25" s="3" t="s">
        <v>59</v>
      </c>
      <c r="AA25" s="4">
        <f t="shared" si="3"/>
        <v>0</v>
      </c>
      <c r="AB25" s="4">
        <v>0</v>
      </c>
      <c r="AC25" s="4">
        <f t="shared" si="4"/>
        <v>0</v>
      </c>
      <c r="AD25" s="4"/>
      <c r="AE25" s="4"/>
    </row>
    <row r="26" spans="1:31" x14ac:dyDescent="0.25">
      <c r="A26" s="3" t="s">
        <v>26</v>
      </c>
      <c r="B26" s="3" t="s">
        <v>27</v>
      </c>
      <c r="C26" s="3" t="s">
        <v>36</v>
      </c>
      <c r="D26" s="3" t="s">
        <v>37</v>
      </c>
      <c r="E26" s="3" t="s">
        <v>46</v>
      </c>
      <c r="F26" s="3" t="s">
        <v>47</v>
      </c>
      <c r="G26" s="3" t="s">
        <v>40</v>
      </c>
      <c r="H26" s="3" t="s">
        <v>41</v>
      </c>
      <c r="I26" s="3" t="s">
        <v>31</v>
      </c>
      <c r="J26" s="3" t="s">
        <v>60</v>
      </c>
      <c r="K26" s="3" t="s">
        <v>61</v>
      </c>
      <c r="L26" s="4">
        <v>-92000</v>
      </c>
      <c r="M26" s="4">
        <v>0</v>
      </c>
      <c r="N26" s="4">
        <v>-92000</v>
      </c>
      <c r="O26" s="4">
        <f t="shared" si="0"/>
        <v>0</v>
      </c>
      <c r="P26" s="4">
        <v>0</v>
      </c>
      <c r="Q26" s="3" t="s">
        <v>27</v>
      </c>
      <c r="R26" s="3" t="s">
        <v>36</v>
      </c>
      <c r="S26" s="3" t="s">
        <v>37</v>
      </c>
      <c r="T26" s="3" t="s">
        <v>50</v>
      </c>
      <c r="U26" s="3" t="s">
        <v>51</v>
      </c>
      <c r="V26" s="3" t="s">
        <v>40</v>
      </c>
      <c r="W26" s="3" t="s">
        <v>41</v>
      </c>
      <c r="X26" s="3" t="s">
        <v>31</v>
      </c>
      <c r="Y26" s="3" t="s">
        <v>60</v>
      </c>
      <c r="Z26" s="3" t="s">
        <v>61</v>
      </c>
      <c r="AA26" s="4">
        <f t="shared" si="3"/>
        <v>0</v>
      </c>
      <c r="AB26" s="4">
        <v>0</v>
      </c>
      <c r="AC26" s="4">
        <f t="shared" si="4"/>
        <v>0</v>
      </c>
      <c r="AD26" s="4"/>
      <c r="AE26" s="4"/>
    </row>
    <row r="27" spans="1:31" x14ac:dyDescent="0.25">
      <c r="A27" s="3" t="s">
        <v>26</v>
      </c>
      <c r="B27" s="3" t="s">
        <v>27</v>
      </c>
      <c r="C27" s="3" t="s">
        <v>36</v>
      </c>
      <c r="D27" s="3" t="s">
        <v>37</v>
      </c>
      <c r="E27" s="3" t="s">
        <v>62</v>
      </c>
      <c r="F27" s="3" t="s">
        <v>63</v>
      </c>
      <c r="G27" s="3" t="s">
        <v>40</v>
      </c>
      <c r="H27" s="3" t="s">
        <v>41</v>
      </c>
      <c r="I27" s="3" t="s">
        <v>31</v>
      </c>
      <c r="J27" s="3" t="s">
        <v>28</v>
      </c>
      <c r="K27" s="3" t="s">
        <v>28</v>
      </c>
      <c r="L27" s="4">
        <v>-175472.27078405989</v>
      </c>
      <c r="M27" s="4">
        <v>-175471.99979999993</v>
      </c>
      <c r="N27" s="4">
        <v>-171473.50407815</v>
      </c>
      <c r="O27" s="4">
        <f t="shared" si="0"/>
        <v>-3998.7667059098894</v>
      </c>
      <c r="P27" s="4">
        <v>-0.27098405995639041</v>
      </c>
      <c r="Q27" s="3" t="s">
        <v>27</v>
      </c>
      <c r="R27" s="3" t="s">
        <v>36</v>
      </c>
      <c r="S27" s="3" t="s">
        <v>37</v>
      </c>
      <c r="T27" s="3" t="s">
        <v>64</v>
      </c>
      <c r="U27" s="3" t="s">
        <v>65</v>
      </c>
      <c r="V27" s="3" t="s">
        <v>40</v>
      </c>
      <c r="W27" s="3" t="s">
        <v>41</v>
      </c>
      <c r="X27" s="3" t="s">
        <v>31</v>
      </c>
      <c r="Y27" s="3" t="s">
        <v>28</v>
      </c>
      <c r="Z27" s="3" t="s">
        <v>28</v>
      </c>
      <c r="AA27" s="4">
        <f t="shared" si="3"/>
        <v>-0.27098405995639041</v>
      </c>
      <c r="AB27" s="4">
        <v>0</v>
      </c>
      <c r="AC27" s="4">
        <f t="shared" si="4"/>
        <v>-0.27098405995639041</v>
      </c>
      <c r="AD27" s="4"/>
      <c r="AE27" s="34"/>
    </row>
    <row r="28" spans="1:31" x14ac:dyDescent="0.25">
      <c r="A28" s="3" t="s">
        <v>26</v>
      </c>
      <c r="B28" s="3" t="s">
        <v>27</v>
      </c>
      <c r="C28" s="3" t="s">
        <v>36</v>
      </c>
      <c r="D28" s="3" t="s">
        <v>37</v>
      </c>
      <c r="E28" s="3" t="s">
        <v>62</v>
      </c>
      <c r="F28" s="3" t="s">
        <v>63</v>
      </c>
      <c r="G28" s="3" t="s">
        <v>40</v>
      </c>
      <c r="H28" s="3" t="s">
        <v>43</v>
      </c>
      <c r="I28" s="3" t="s">
        <v>31</v>
      </c>
      <c r="J28" s="3" t="s">
        <v>28</v>
      </c>
      <c r="K28" s="3" t="s">
        <v>28</v>
      </c>
      <c r="L28" s="4">
        <v>-634012.22021869686</v>
      </c>
      <c r="M28" s="4">
        <v>0</v>
      </c>
      <c r="N28" s="4">
        <v>-553420.69712432998</v>
      </c>
      <c r="O28" s="4">
        <f t="shared" si="0"/>
        <v>-80591.523094366887</v>
      </c>
      <c r="P28" s="4">
        <v>-80591.523094366887</v>
      </c>
      <c r="Q28" s="3" t="s">
        <v>27</v>
      </c>
      <c r="R28" s="3" t="s">
        <v>36</v>
      </c>
      <c r="S28" s="3" t="s">
        <v>37</v>
      </c>
      <c r="T28" s="3" t="s">
        <v>64</v>
      </c>
      <c r="U28" s="3" t="s">
        <v>65</v>
      </c>
      <c r="V28" s="3" t="s">
        <v>40</v>
      </c>
      <c r="W28" s="3" t="s">
        <v>43</v>
      </c>
      <c r="X28" s="3" t="s">
        <v>31</v>
      </c>
      <c r="Y28" s="3" t="s">
        <v>28</v>
      </c>
      <c r="Z28" s="3" t="s">
        <v>28</v>
      </c>
      <c r="AA28" s="4">
        <f t="shared" si="3"/>
        <v>-80591.523094366887</v>
      </c>
      <c r="AB28" s="4">
        <v>0</v>
      </c>
      <c r="AC28" s="4">
        <f t="shared" si="1"/>
        <v>-80591.523094366887</v>
      </c>
      <c r="AD28" s="4"/>
      <c r="AE28" s="4"/>
    </row>
    <row r="29" spans="1:31" x14ac:dyDescent="0.25">
      <c r="A29" s="3" t="s">
        <v>26</v>
      </c>
      <c r="B29" s="3" t="s">
        <v>27</v>
      </c>
      <c r="C29" s="3" t="s">
        <v>36</v>
      </c>
      <c r="D29" s="3" t="s">
        <v>37</v>
      </c>
      <c r="E29" s="3" t="s">
        <v>62</v>
      </c>
      <c r="F29" s="3" t="s">
        <v>63</v>
      </c>
      <c r="G29" s="3" t="s">
        <v>40</v>
      </c>
      <c r="H29" s="3" t="s">
        <v>53</v>
      </c>
      <c r="I29" s="3" t="s">
        <v>31</v>
      </c>
      <c r="J29" s="3" t="s">
        <v>28</v>
      </c>
      <c r="K29" s="3" t="s">
        <v>28</v>
      </c>
      <c r="L29" s="4">
        <v>-714599.72889999999</v>
      </c>
      <c r="M29" s="4">
        <v>0</v>
      </c>
      <c r="N29" s="4">
        <v>-155650</v>
      </c>
      <c r="O29" s="4">
        <f t="shared" si="0"/>
        <v>-558949.72889999999</v>
      </c>
      <c r="P29" s="4">
        <v>-558949.72889999999</v>
      </c>
      <c r="Q29" s="3" t="s">
        <v>27</v>
      </c>
      <c r="R29" s="3" t="s">
        <v>36</v>
      </c>
      <c r="S29" s="3" t="s">
        <v>37</v>
      </c>
      <c r="T29" s="3" t="s">
        <v>64</v>
      </c>
      <c r="U29" s="3" t="s">
        <v>65</v>
      </c>
      <c r="V29" s="3" t="s">
        <v>40</v>
      </c>
      <c r="W29" s="3" t="s">
        <v>53</v>
      </c>
      <c r="X29" s="3" t="s">
        <v>31</v>
      </c>
      <c r="Y29" s="3" t="s">
        <v>28</v>
      </c>
      <c r="Z29" s="3" t="s">
        <v>28</v>
      </c>
      <c r="AA29" s="4">
        <v>-385162</v>
      </c>
      <c r="AB29" s="4">
        <v>0</v>
      </c>
      <c r="AC29" s="4">
        <f t="shared" si="1"/>
        <v>-385162</v>
      </c>
      <c r="AD29" s="4">
        <v>-173788</v>
      </c>
      <c r="AE29" s="34"/>
    </row>
    <row r="30" spans="1:31" x14ac:dyDescent="0.25">
      <c r="A30" s="3" t="s">
        <v>26</v>
      </c>
      <c r="B30" s="3" t="s">
        <v>27</v>
      </c>
      <c r="C30" s="3" t="s">
        <v>36</v>
      </c>
      <c r="D30" s="3" t="s">
        <v>37</v>
      </c>
      <c r="E30" s="3" t="s">
        <v>62</v>
      </c>
      <c r="F30" s="3" t="s">
        <v>63</v>
      </c>
      <c r="G30" s="3" t="s">
        <v>40</v>
      </c>
      <c r="H30" s="3" t="s">
        <v>53</v>
      </c>
      <c r="I30" s="3" t="s">
        <v>31</v>
      </c>
      <c r="J30" s="3" t="s">
        <v>32</v>
      </c>
      <c r="K30" s="3" t="s">
        <v>33</v>
      </c>
      <c r="L30" s="4">
        <v>3.0000001424923539E-4</v>
      </c>
      <c r="M30" s="4">
        <v>-399999.9999</v>
      </c>
      <c r="N30" s="4">
        <v>-399999.9999</v>
      </c>
      <c r="O30" s="4">
        <f t="shared" si="0"/>
        <v>400000.00020000001</v>
      </c>
      <c r="P30" s="4">
        <v>0</v>
      </c>
      <c r="Q30" s="3" t="s">
        <v>27</v>
      </c>
      <c r="R30" s="3" t="s">
        <v>36</v>
      </c>
      <c r="S30" s="3" t="s">
        <v>37</v>
      </c>
      <c r="T30" s="3" t="s">
        <v>64</v>
      </c>
      <c r="U30" s="3" t="s">
        <v>65</v>
      </c>
      <c r="V30" s="3" t="s">
        <v>40</v>
      </c>
      <c r="W30" s="3" t="s">
        <v>53</v>
      </c>
      <c r="X30" s="3" t="s">
        <v>31</v>
      </c>
      <c r="Y30" s="3" t="s">
        <v>32</v>
      </c>
      <c r="Z30" s="3" t="s">
        <v>33</v>
      </c>
      <c r="AA30" s="4">
        <f t="shared" si="3"/>
        <v>0</v>
      </c>
      <c r="AB30" s="4">
        <v>0</v>
      </c>
      <c r="AC30" s="4">
        <f t="shared" si="1"/>
        <v>0</v>
      </c>
      <c r="AD30" s="4"/>
      <c r="AE30" s="4"/>
    </row>
    <row r="31" spans="1:31" x14ac:dyDescent="0.25">
      <c r="A31" s="3" t="s">
        <v>26</v>
      </c>
      <c r="B31" s="3" t="s">
        <v>27</v>
      </c>
      <c r="C31" s="3" t="s">
        <v>36</v>
      </c>
      <c r="D31" s="3" t="s">
        <v>37</v>
      </c>
      <c r="E31" s="3" t="s">
        <v>62</v>
      </c>
      <c r="F31" s="3" t="s">
        <v>63</v>
      </c>
      <c r="G31" s="3" t="s">
        <v>40</v>
      </c>
      <c r="H31" s="3" t="s">
        <v>53</v>
      </c>
      <c r="I31" s="3" t="s">
        <v>31</v>
      </c>
      <c r="J31" s="3" t="s">
        <v>56</v>
      </c>
      <c r="K31" s="3" t="s">
        <v>57</v>
      </c>
      <c r="L31" s="4">
        <v>-1765.0550896832999</v>
      </c>
      <c r="M31" s="4">
        <v>0</v>
      </c>
      <c r="N31" s="4">
        <v>0</v>
      </c>
      <c r="O31" s="4">
        <f t="shared" si="0"/>
        <v>-1765.0550896832999</v>
      </c>
      <c r="P31" s="4">
        <v>-1765.0550896832999</v>
      </c>
      <c r="Q31" s="3" t="s">
        <v>27</v>
      </c>
      <c r="R31" s="3" t="s">
        <v>36</v>
      </c>
      <c r="S31" s="3" t="s">
        <v>37</v>
      </c>
      <c r="T31" s="3" t="s">
        <v>64</v>
      </c>
      <c r="U31" s="3" t="s">
        <v>65</v>
      </c>
      <c r="V31" s="3" t="s">
        <v>40</v>
      </c>
      <c r="W31" s="3" t="s">
        <v>53</v>
      </c>
      <c r="X31" s="3" t="s">
        <v>31</v>
      </c>
      <c r="Y31" s="3" t="s">
        <v>56</v>
      </c>
      <c r="Z31" s="3" t="s">
        <v>57</v>
      </c>
      <c r="AA31" s="4">
        <f t="shared" si="3"/>
        <v>-1765.0550896832999</v>
      </c>
      <c r="AB31" s="4">
        <v>0</v>
      </c>
      <c r="AC31" s="4">
        <f t="shared" si="1"/>
        <v>-1765.0550896832999</v>
      </c>
      <c r="AD31" s="4"/>
      <c r="AE31" s="4"/>
    </row>
    <row r="32" spans="1:31" x14ac:dyDescent="0.25">
      <c r="A32" s="3" t="s">
        <v>26</v>
      </c>
      <c r="B32" s="3" t="s">
        <v>27</v>
      </c>
      <c r="C32" s="3" t="s">
        <v>36</v>
      </c>
      <c r="D32" s="3" t="s">
        <v>37</v>
      </c>
      <c r="E32" s="3" t="s">
        <v>62</v>
      </c>
      <c r="F32" s="3" t="s">
        <v>63</v>
      </c>
      <c r="G32" s="3" t="s">
        <v>40</v>
      </c>
      <c r="H32" s="3" t="s">
        <v>41</v>
      </c>
      <c r="I32" s="3" t="s">
        <v>31</v>
      </c>
      <c r="J32" s="3" t="s">
        <v>44</v>
      </c>
      <c r="K32" s="3" t="s">
        <v>45</v>
      </c>
      <c r="L32" s="4">
        <v>-314</v>
      </c>
      <c r="M32" s="4">
        <v>-314</v>
      </c>
      <c r="N32" s="4">
        <v>0</v>
      </c>
      <c r="O32" s="4">
        <f t="shared" si="0"/>
        <v>-314</v>
      </c>
      <c r="P32" s="4">
        <v>0</v>
      </c>
      <c r="Q32" s="3" t="s">
        <v>27</v>
      </c>
      <c r="R32" s="3" t="s">
        <v>36</v>
      </c>
      <c r="S32" s="3" t="s">
        <v>37</v>
      </c>
      <c r="T32" s="3" t="s">
        <v>64</v>
      </c>
      <c r="U32" s="3" t="s">
        <v>65</v>
      </c>
      <c r="V32" s="3" t="s">
        <v>40</v>
      </c>
      <c r="W32" s="3" t="s">
        <v>41</v>
      </c>
      <c r="X32" s="3" t="s">
        <v>31</v>
      </c>
      <c r="Y32" s="3" t="s">
        <v>44</v>
      </c>
      <c r="Z32" s="3" t="s">
        <v>45</v>
      </c>
      <c r="AA32" s="4">
        <f t="shared" si="3"/>
        <v>0</v>
      </c>
      <c r="AB32" s="4">
        <v>0</v>
      </c>
      <c r="AC32" s="4">
        <f t="shared" si="1"/>
        <v>0</v>
      </c>
      <c r="AD32" s="4"/>
      <c r="AE32" s="4"/>
    </row>
    <row r="33" spans="1:31" x14ac:dyDescent="0.25">
      <c r="A33" s="3" t="s">
        <v>26</v>
      </c>
      <c r="B33" s="3" t="s">
        <v>27</v>
      </c>
      <c r="C33" s="3" t="s">
        <v>36</v>
      </c>
      <c r="D33" s="3" t="s">
        <v>37</v>
      </c>
      <c r="E33" s="3" t="s">
        <v>62</v>
      </c>
      <c r="F33" s="3" t="s">
        <v>63</v>
      </c>
      <c r="G33" s="3" t="s">
        <v>40</v>
      </c>
      <c r="H33" s="3" t="s">
        <v>43</v>
      </c>
      <c r="I33" s="3" t="s">
        <v>31</v>
      </c>
      <c r="J33" s="3" t="s">
        <v>44</v>
      </c>
      <c r="K33" s="3" t="s">
        <v>45</v>
      </c>
      <c r="L33" s="4">
        <v>-599</v>
      </c>
      <c r="M33" s="4">
        <v>-599</v>
      </c>
      <c r="N33" s="4">
        <v>-599</v>
      </c>
      <c r="O33" s="4">
        <f t="shared" si="0"/>
        <v>0</v>
      </c>
      <c r="P33" s="4">
        <v>0</v>
      </c>
      <c r="Q33" s="3" t="s">
        <v>27</v>
      </c>
      <c r="R33" s="3" t="s">
        <v>36</v>
      </c>
      <c r="S33" s="3" t="s">
        <v>37</v>
      </c>
      <c r="T33" s="3" t="s">
        <v>64</v>
      </c>
      <c r="U33" s="3" t="s">
        <v>65</v>
      </c>
      <c r="V33" s="3" t="s">
        <v>40</v>
      </c>
      <c r="W33" s="3" t="s">
        <v>43</v>
      </c>
      <c r="X33" s="3" t="s">
        <v>31</v>
      </c>
      <c r="Y33" s="3" t="s">
        <v>44</v>
      </c>
      <c r="Z33" s="3" t="s">
        <v>45</v>
      </c>
      <c r="AA33" s="4">
        <f t="shared" si="3"/>
        <v>0</v>
      </c>
      <c r="AB33" s="4">
        <v>0</v>
      </c>
      <c r="AC33" s="4">
        <f t="shared" si="1"/>
        <v>0</v>
      </c>
      <c r="AD33" s="4"/>
      <c r="AE33" s="4"/>
    </row>
    <row r="34" spans="1:31" x14ac:dyDescent="0.25">
      <c r="A34" s="3" t="s">
        <v>26</v>
      </c>
      <c r="B34" s="3" t="s">
        <v>27</v>
      </c>
      <c r="C34" s="3" t="s">
        <v>36</v>
      </c>
      <c r="D34" s="3" t="s">
        <v>37</v>
      </c>
      <c r="E34" s="3" t="s">
        <v>62</v>
      </c>
      <c r="F34" s="3" t="s">
        <v>63</v>
      </c>
      <c r="G34" s="3" t="s">
        <v>40</v>
      </c>
      <c r="H34" s="3" t="s">
        <v>41</v>
      </c>
      <c r="I34" s="3" t="s">
        <v>31</v>
      </c>
      <c r="J34" s="3" t="s">
        <v>58</v>
      </c>
      <c r="K34" s="3" t="s">
        <v>59</v>
      </c>
      <c r="L34" s="4">
        <v>-150000</v>
      </c>
      <c r="M34" s="4">
        <v>-150000</v>
      </c>
      <c r="N34" s="4">
        <v>-37338.480000000003</v>
      </c>
      <c r="O34" s="4">
        <f t="shared" si="0"/>
        <v>-112661.51999999999</v>
      </c>
      <c r="P34" s="4">
        <v>0</v>
      </c>
      <c r="Q34" s="3" t="s">
        <v>27</v>
      </c>
      <c r="R34" s="3" t="s">
        <v>36</v>
      </c>
      <c r="S34" s="3" t="s">
        <v>37</v>
      </c>
      <c r="T34" s="3" t="s">
        <v>64</v>
      </c>
      <c r="U34" s="3" t="s">
        <v>65</v>
      </c>
      <c r="V34" s="3" t="s">
        <v>40</v>
      </c>
      <c r="W34" s="3" t="s">
        <v>41</v>
      </c>
      <c r="X34" s="3" t="s">
        <v>31</v>
      </c>
      <c r="Y34" s="3" t="s">
        <v>58</v>
      </c>
      <c r="Z34" s="3" t="s">
        <v>59</v>
      </c>
      <c r="AA34" s="4">
        <f t="shared" si="3"/>
        <v>0</v>
      </c>
      <c r="AB34" s="4">
        <v>0</v>
      </c>
      <c r="AC34" s="4">
        <f t="shared" si="1"/>
        <v>0</v>
      </c>
      <c r="AD34" s="4"/>
      <c r="AE34" s="4"/>
    </row>
    <row r="35" spans="1:31" x14ac:dyDescent="0.25">
      <c r="A35" s="3" t="s">
        <v>26</v>
      </c>
      <c r="B35" s="3" t="s">
        <v>27</v>
      </c>
      <c r="C35" s="3" t="s">
        <v>36</v>
      </c>
      <c r="D35" s="3" t="s">
        <v>37</v>
      </c>
      <c r="E35" s="3" t="s">
        <v>66</v>
      </c>
      <c r="F35" s="3" t="s">
        <v>67</v>
      </c>
      <c r="G35" s="3" t="s">
        <v>40</v>
      </c>
      <c r="H35" s="3" t="s">
        <v>43</v>
      </c>
      <c r="I35" s="3" t="s">
        <v>31</v>
      </c>
      <c r="J35" s="3" t="s">
        <v>28</v>
      </c>
      <c r="K35" s="3" t="s">
        <v>28</v>
      </c>
      <c r="L35" s="4">
        <v>-282086.04945463676</v>
      </c>
      <c r="M35" s="4">
        <v>0</v>
      </c>
      <c r="N35" s="4">
        <v>-259900.95177567002</v>
      </c>
      <c r="O35" s="4">
        <f t="shared" si="0"/>
        <v>-22185.097678966733</v>
      </c>
      <c r="P35" s="4">
        <v>-22185.097678966718</v>
      </c>
      <c r="Q35" s="3" t="s">
        <v>27</v>
      </c>
      <c r="R35" s="3" t="s">
        <v>36</v>
      </c>
      <c r="S35" s="3" t="s">
        <v>37</v>
      </c>
      <c r="T35" s="3" t="s">
        <v>64</v>
      </c>
      <c r="U35" s="3" t="s">
        <v>65</v>
      </c>
      <c r="V35" s="3" t="s">
        <v>40</v>
      </c>
      <c r="W35" s="3" t="s">
        <v>43</v>
      </c>
      <c r="X35" s="3" t="s">
        <v>31</v>
      </c>
      <c r="Y35" s="3" t="s">
        <v>28</v>
      </c>
      <c r="Z35" s="3" t="s">
        <v>28</v>
      </c>
      <c r="AA35" s="4">
        <f t="shared" si="3"/>
        <v>-22185.097678966718</v>
      </c>
      <c r="AB35" s="4">
        <v>0</v>
      </c>
      <c r="AC35" s="4">
        <f t="shared" si="1"/>
        <v>-22185.097678966718</v>
      </c>
      <c r="AD35" s="4"/>
      <c r="AE35" s="4"/>
    </row>
    <row r="36" spans="1:31" ht="69.95" customHeight="1" x14ac:dyDescent="0.25">
      <c r="A36" s="3" t="s">
        <v>26</v>
      </c>
      <c r="B36" s="3" t="s">
        <v>27</v>
      </c>
      <c r="C36" s="3" t="s">
        <v>36</v>
      </c>
      <c r="D36" s="3" t="s">
        <v>37</v>
      </c>
      <c r="E36" s="3" t="s">
        <v>66</v>
      </c>
      <c r="F36" s="3" t="s">
        <v>67</v>
      </c>
      <c r="G36" s="3" t="s">
        <v>40</v>
      </c>
      <c r="H36" s="3" t="s">
        <v>41</v>
      </c>
      <c r="I36" s="3" t="s">
        <v>31</v>
      </c>
      <c r="J36" s="3" t="s">
        <v>28</v>
      </c>
      <c r="K36" s="3" t="s">
        <v>28</v>
      </c>
      <c r="L36" s="4">
        <v>-124280.19525594002</v>
      </c>
      <c r="M36" s="4">
        <v>-85373</v>
      </c>
      <c r="N36" s="4">
        <v>-84126.455321850008</v>
      </c>
      <c r="O36" s="4">
        <f t="shared" si="0"/>
        <v>-40153.739934090016</v>
      </c>
      <c r="P36" s="4">
        <v>-38907.195255940023</v>
      </c>
      <c r="Q36" s="3" t="s">
        <v>27</v>
      </c>
      <c r="R36" s="3" t="s">
        <v>36</v>
      </c>
      <c r="S36" s="3" t="s">
        <v>37</v>
      </c>
      <c r="T36" s="3" t="s">
        <v>64</v>
      </c>
      <c r="U36" s="3" t="s">
        <v>65</v>
      </c>
      <c r="V36" s="3" t="s">
        <v>40</v>
      </c>
      <c r="W36" s="3" t="s">
        <v>41</v>
      </c>
      <c r="X36" s="3" t="s">
        <v>31</v>
      </c>
      <c r="Y36" s="3" t="s">
        <v>28</v>
      </c>
      <c r="Z36" s="3" t="s">
        <v>28</v>
      </c>
      <c r="AA36" s="4">
        <f t="shared" si="3"/>
        <v>-38907.195255940023</v>
      </c>
      <c r="AB36" s="4">
        <v>0</v>
      </c>
      <c r="AC36" s="4">
        <f t="shared" si="1"/>
        <v>-38907.195255940023</v>
      </c>
      <c r="AD36" s="4"/>
      <c r="AE36" s="4"/>
    </row>
    <row r="37" spans="1:31" x14ac:dyDescent="0.25">
      <c r="A37" s="3" t="s">
        <v>26</v>
      </c>
      <c r="B37" s="3" t="s">
        <v>27</v>
      </c>
      <c r="C37" s="3" t="s">
        <v>36</v>
      </c>
      <c r="D37" s="3" t="s">
        <v>37</v>
      </c>
      <c r="E37" s="3" t="s">
        <v>66</v>
      </c>
      <c r="F37" s="3" t="s">
        <v>67</v>
      </c>
      <c r="G37" s="3" t="s">
        <v>40</v>
      </c>
      <c r="H37" s="3" t="s">
        <v>43</v>
      </c>
      <c r="I37" s="3" t="s">
        <v>31</v>
      </c>
      <c r="J37" s="3" t="s">
        <v>44</v>
      </c>
      <c r="K37" s="3" t="s">
        <v>45</v>
      </c>
      <c r="L37" s="4">
        <v>-598</v>
      </c>
      <c r="M37" s="4">
        <v>-598</v>
      </c>
      <c r="N37" s="4">
        <v>-598.00000000000011</v>
      </c>
      <c r="O37" s="4">
        <f t="shared" si="0"/>
        <v>0</v>
      </c>
      <c r="P37" s="4">
        <v>0</v>
      </c>
      <c r="Q37" s="3" t="s">
        <v>27</v>
      </c>
      <c r="R37" s="3" t="s">
        <v>36</v>
      </c>
      <c r="S37" s="3" t="s">
        <v>37</v>
      </c>
      <c r="T37" s="3" t="s">
        <v>64</v>
      </c>
      <c r="U37" s="3" t="s">
        <v>65</v>
      </c>
      <c r="V37" s="3" t="s">
        <v>40</v>
      </c>
      <c r="W37" s="3" t="s">
        <v>43</v>
      </c>
      <c r="X37" s="3" t="s">
        <v>31</v>
      </c>
      <c r="Y37" s="3" t="s">
        <v>44</v>
      </c>
      <c r="Z37" s="3" t="s">
        <v>45</v>
      </c>
      <c r="AA37" s="4">
        <f t="shared" si="3"/>
        <v>0</v>
      </c>
      <c r="AB37" s="4">
        <v>0</v>
      </c>
      <c r="AC37" s="4">
        <f t="shared" si="1"/>
        <v>0</v>
      </c>
      <c r="AD37" s="4"/>
      <c r="AE37" s="4"/>
    </row>
    <row r="38" spans="1:31" x14ac:dyDescent="0.25">
      <c r="A38" s="3" t="s">
        <v>26</v>
      </c>
      <c r="B38" s="3" t="s">
        <v>27</v>
      </c>
      <c r="C38" s="3" t="s">
        <v>36</v>
      </c>
      <c r="D38" s="3" t="s">
        <v>37</v>
      </c>
      <c r="E38" s="3" t="s">
        <v>66</v>
      </c>
      <c r="F38" s="3" t="s">
        <v>67</v>
      </c>
      <c r="G38" s="3" t="s">
        <v>40</v>
      </c>
      <c r="H38" s="3" t="s">
        <v>41</v>
      </c>
      <c r="I38" s="3" t="s">
        <v>31</v>
      </c>
      <c r="J38" s="3" t="s">
        <v>44</v>
      </c>
      <c r="K38" s="3" t="s">
        <v>45</v>
      </c>
      <c r="L38" s="4">
        <v>-315</v>
      </c>
      <c r="M38" s="4">
        <v>-315</v>
      </c>
      <c r="N38" s="4">
        <v>0</v>
      </c>
      <c r="O38" s="4">
        <f t="shared" si="0"/>
        <v>-315</v>
      </c>
      <c r="P38" s="4">
        <v>0</v>
      </c>
      <c r="Q38" s="3" t="s">
        <v>27</v>
      </c>
      <c r="R38" s="3" t="s">
        <v>36</v>
      </c>
      <c r="S38" s="3" t="s">
        <v>37</v>
      </c>
      <c r="T38" s="3" t="s">
        <v>64</v>
      </c>
      <c r="U38" s="3" t="s">
        <v>65</v>
      </c>
      <c r="V38" s="3" t="s">
        <v>40</v>
      </c>
      <c r="W38" s="3" t="s">
        <v>41</v>
      </c>
      <c r="X38" s="3" t="s">
        <v>31</v>
      </c>
      <c r="Y38" s="3" t="s">
        <v>44</v>
      </c>
      <c r="Z38" s="3" t="s">
        <v>45</v>
      </c>
      <c r="AA38" s="4">
        <f t="shared" si="3"/>
        <v>0</v>
      </c>
      <c r="AB38" s="4">
        <v>0</v>
      </c>
      <c r="AC38" s="4">
        <f t="shared" si="1"/>
        <v>0</v>
      </c>
      <c r="AD38" s="4"/>
      <c r="AE38" s="4"/>
    </row>
    <row r="39" spans="1:31" x14ac:dyDescent="0.25">
      <c r="A39" s="3" t="s">
        <v>26</v>
      </c>
      <c r="B39" s="3" t="s">
        <v>27</v>
      </c>
      <c r="C39" s="3" t="s">
        <v>36</v>
      </c>
      <c r="D39" s="3" t="s">
        <v>37</v>
      </c>
      <c r="E39" s="3" t="s">
        <v>68</v>
      </c>
      <c r="F39" s="3" t="s">
        <v>69</v>
      </c>
      <c r="G39" s="3" t="s">
        <v>40</v>
      </c>
      <c r="H39" s="3" t="s">
        <v>70</v>
      </c>
      <c r="I39" s="3" t="s">
        <v>31</v>
      </c>
      <c r="J39" s="3" t="s">
        <v>28</v>
      </c>
      <c r="K39" s="3" t="s">
        <v>28</v>
      </c>
      <c r="L39" s="4">
        <v>-491552.99979999999</v>
      </c>
      <c r="M39" s="4">
        <v>-151553</v>
      </c>
      <c r="N39" s="4">
        <v>-489156.51</v>
      </c>
      <c r="O39" s="4">
        <f t="shared" si="0"/>
        <v>-2396.4897999999812</v>
      </c>
      <c r="P39" s="4">
        <v>-2396.4897999999812</v>
      </c>
      <c r="Q39" s="3" t="s">
        <v>27</v>
      </c>
      <c r="R39" s="3" t="s">
        <v>36</v>
      </c>
      <c r="S39" s="3" t="s">
        <v>37</v>
      </c>
      <c r="T39" s="3" t="s">
        <v>71</v>
      </c>
      <c r="U39" s="3" t="s">
        <v>72</v>
      </c>
      <c r="V39" s="3" t="s">
        <v>40</v>
      </c>
      <c r="W39" s="3" t="s">
        <v>70</v>
      </c>
      <c r="X39" s="3" t="s">
        <v>31</v>
      </c>
      <c r="Y39" s="3" t="s">
        <v>28</v>
      </c>
      <c r="Z39" s="3" t="s">
        <v>28</v>
      </c>
      <c r="AA39" s="4">
        <f t="shared" si="3"/>
        <v>-2396.4897999999812</v>
      </c>
      <c r="AB39" s="4">
        <v>0</v>
      </c>
      <c r="AC39" s="4">
        <f t="shared" si="1"/>
        <v>-2396.4897999999812</v>
      </c>
      <c r="AD39" s="4"/>
      <c r="AE39" s="4"/>
    </row>
    <row r="40" spans="1:31" ht="42.95" customHeight="1" x14ac:dyDescent="0.25">
      <c r="A40" s="3" t="s">
        <v>26</v>
      </c>
      <c r="B40" s="3" t="s">
        <v>27</v>
      </c>
      <c r="C40" s="3" t="s">
        <v>36</v>
      </c>
      <c r="D40" s="3" t="s">
        <v>37</v>
      </c>
      <c r="E40" s="3" t="s">
        <v>68</v>
      </c>
      <c r="F40" s="3" t="s">
        <v>69</v>
      </c>
      <c r="G40" s="3" t="s">
        <v>40</v>
      </c>
      <c r="H40" s="3" t="s">
        <v>41</v>
      </c>
      <c r="I40" s="3" t="s">
        <v>31</v>
      </c>
      <c r="J40" s="3" t="s">
        <v>28</v>
      </c>
      <c r="K40" s="3" t="s">
        <v>28</v>
      </c>
      <c r="L40" s="4">
        <v>-19766.449226819997</v>
      </c>
      <c r="M40" s="4">
        <v>0</v>
      </c>
      <c r="N40" s="4">
        <v>-3327.3832560000001</v>
      </c>
      <c r="O40" s="4">
        <f t="shared" si="0"/>
        <v>-16439.065970819996</v>
      </c>
      <c r="P40" s="4">
        <v>-16439.065970819996</v>
      </c>
      <c r="Q40" s="3" t="s">
        <v>27</v>
      </c>
      <c r="R40" s="3" t="s">
        <v>36</v>
      </c>
      <c r="S40" s="3" t="s">
        <v>37</v>
      </c>
      <c r="T40" s="3" t="s">
        <v>71</v>
      </c>
      <c r="U40" s="3" t="s">
        <v>72</v>
      </c>
      <c r="V40" s="3" t="s">
        <v>40</v>
      </c>
      <c r="W40" s="3" t="s">
        <v>41</v>
      </c>
      <c r="X40" s="3" t="s">
        <v>31</v>
      </c>
      <c r="Y40" s="3" t="s">
        <v>28</v>
      </c>
      <c r="Z40" s="3" t="s">
        <v>28</v>
      </c>
      <c r="AA40" s="4">
        <f t="shared" si="3"/>
        <v>-16439.065970819996</v>
      </c>
      <c r="AB40" s="4">
        <v>0</v>
      </c>
      <c r="AC40" s="4">
        <f t="shared" si="1"/>
        <v>-16439.065970819996</v>
      </c>
      <c r="AD40" s="4"/>
      <c r="AE40" s="4"/>
    </row>
    <row r="41" spans="1:31" ht="21.95" customHeight="1" x14ac:dyDescent="0.25">
      <c r="A41" s="3" t="s">
        <v>26</v>
      </c>
      <c r="B41" s="3" t="s">
        <v>27</v>
      </c>
      <c r="C41" s="3" t="s">
        <v>36</v>
      </c>
      <c r="D41" s="3" t="s">
        <v>37</v>
      </c>
      <c r="E41" s="3" t="s">
        <v>68</v>
      </c>
      <c r="F41" s="3" t="s">
        <v>69</v>
      </c>
      <c r="G41" s="3" t="s">
        <v>40</v>
      </c>
      <c r="H41" s="3" t="s">
        <v>43</v>
      </c>
      <c r="I41" s="3" t="s">
        <v>31</v>
      </c>
      <c r="J41" s="3" t="s">
        <v>28</v>
      </c>
      <c r="K41" s="3" t="s">
        <v>28</v>
      </c>
      <c r="L41" s="4">
        <v>-167031.97784689668</v>
      </c>
      <c r="M41" s="4">
        <v>0</v>
      </c>
      <c r="N41" s="4">
        <v>-140209.77680063999</v>
      </c>
      <c r="O41" s="4">
        <f t="shared" si="0"/>
        <v>-26822.201046256698</v>
      </c>
      <c r="P41" s="4">
        <v>-26822.201046256683</v>
      </c>
      <c r="Q41" s="3" t="s">
        <v>27</v>
      </c>
      <c r="R41" s="3" t="s">
        <v>36</v>
      </c>
      <c r="S41" s="3" t="s">
        <v>37</v>
      </c>
      <c r="T41" s="3" t="s">
        <v>71</v>
      </c>
      <c r="U41" s="3" t="s">
        <v>72</v>
      </c>
      <c r="V41" s="3" t="s">
        <v>40</v>
      </c>
      <c r="W41" s="3" t="s">
        <v>43</v>
      </c>
      <c r="X41" s="3" t="s">
        <v>31</v>
      </c>
      <c r="Y41" s="3" t="s">
        <v>28</v>
      </c>
      <c r="Z41" s="3" t="s">
        <v>28</v>
      </c>
      <c r="AA41" s="4">
        <f t="shared" si="3"/>
        <v>-26822.201046256683</v>
      </c>
      <c r="AB41" s="4">
        <v>0</v>
      </c>
      <c r="AC41" s="4">
        <f t="shared" si="1"/>
        <v>-26822.201046256683</v>
      </c>
      <c r="AD41" s="4"/>
      <c r="AE41" s="4"/>
    </row>
    <row r="42" spans="1:31" x14ac:dyDescent="0.25">
      <c r="A42" s="3" t="s">
        <v>26</v>
      </c>
      <c r="B42" s="3" t="s">
        <v>27</v>
      </c>
      <c r="C42" s="3" t="s">
        <v>36</v>
      </c>
      <c r="D42" s="3" t="s">
        <v>37</v>
      </c>
      <c r="E42" s="3" t="s">
        <v>68</v>
      </c>
      <c r="F42" s="3" t="s">
        <v>69</v>
      </c>
      <c r="G42" s="3" t="s">
        <v>40</v>
      </c>
      <c r="H42" s="3" t="s">
        <v>53</v>
      </c>
      <c r="I42" s="3" t="s">
        <v>31</v>
      </c>
      <c r="J42" s="3" t="s">
        <v>56</v>
      </c>
      <c r="K42" s="3" t="s">
        <v>57</v>
      </c>
      <c r="L42" s="4">
        <v>-106940.29394457501</v>
      </c>
      <c r="M42" s="4">
        <v>-1400</v>
      </c>
      <c r="N42" s="4">
        <v>-93543.45</v>
      </c>
      <c r="O42" s="4">
        <f t="shared" si="0"/>
        <v>-13396.843944575012</v>
      </c>
      <c r="P42" s="4">
        <v>-13396.843944575006</v>
      </c>
      <c r="Q42" s="3" t="s">
        <v>27</v>
      </c>
      <c r="R42" s="3" t="s">
        <v>36</v>
      </c>
      <c r="S42" s="3" t="s">
        <v>37</v>
      </c>
      <c r="T42" s="3" t="s">
        <v>71</v>
      </c>
      <c r="U42" s="3" t="s">
        <v>72</v>
      </c>
      <c r="V42" s="3" t="s">
        <v>40</v>
      </c>
      <c r="W42" s="3" t="s">
        <v>53</v>
      </c>
      <c r="X42" s="3" t="s">
        <v>31</v>
      </c>
      <c r="Y42" s="3" t="s">
        <v>56</v>
      </c>
      <c r="Z42" s="3" t="s">
        <v>57</v>
      </c>
      <c r="AA42" s="4">
        <f t="shared" si="3"/>
        <v>-13396.843944575006</v>
      </c>
      <c r="AB42" s="4">
        <v>0</v>
      </c>
      <c r="AC42" s="4">
        <f t="shared" si="1"/>
        <v>-13396.843944575006</v>
      </c>
      <c r="AD42" s="4"/>
      <c r="AE42" s="4"/>
    </row>
    <row r="43" spans="1:31" x14ac:dyDescent="0.25">
      <c r="A43" s="3" t="s">
        <v>26</v>
      </c>
      <c r="B43" s="3" t="s">
        <v>27</v>
      </c>
      <c r="C43" s="3" t="s">
        <v>36</v>
      </c>
      <c r="D43" s="3" t="s">
        <v>37</v>
      </c>
      <c r="E43" s="3" t="s">
        <v>68</v>
      </c>
      <c r="F43" s="3" t="s">
        <v>69</v>
      </c>
      <c r="G43" s="3" t="s">
        <v>40</v>
      </c>
      <c r="H43" s="3" t="s">
        <v>43</v>
      </c>
      <c r="I43" s="3" t="s">
        <v>31</v>
      </c>
      <c r="J43" s="3" t="s">
        <v>44</v>
      </c>
      <c r="K43" s="3" t="s">
        <v>45</v>
      </c>
      <c r="L43" s="4">
        <v>-115</v>
      </c>
      <c r="M43" s="4">
        <v>-115</v>
      </c>
      <c r="N43" s="4">
        <v>-115</v>
      </c>
      <c r="O43" s="4">
        <f t="shared" si="0"/>
        <v>0</v>
      </c>
      <c r="P43" s="4">
        <v>0</v>
      </c>
      <c r="Q43" s="3" t="s">
        <v>27</v>
      </c>
      <c r="R43" s="3" t="s">
        <v>36</v>
      </c>
      <c r="S43" s="3" t="s">
        <v>37</v>
      </c>
      <c r="T43" s="3" t="s">
        <v>71</v>
      </c>
      <c r="U43" s="3" t="s">
        <v>72</v>
      </c>
      <c r="V43" s="3" t="s">
        <v>40</v>
      </c>
      <c r="W43" s="3" t="s">
        <v>43</v>
      </c>
      <c r="X43" s="3" t="s">
        <v>31</v>
      </c>
      <c r="Y43" s="3" t="s">
        <v>44</v>
      </c>
      <c r="Z43" s="3" t="s">
        <v>45</v>
      </c>
      <c r="AA43" s="4">
        <f t="shared" si="3"/>
        <v>0</v>
      </c>
      <c r="AB43" s="4">
        <v>0</v>
      </c>
      <c r="AC43" s="4">
        <f t="shared" si="1"/>
        <v>0</v>
      </c>
      <c r="AD43" s="4"/>
      <c r="AE43" s="4"/>
    </row>
    <row r="44" spans="1:31" x14ac:dyDescent="0.25">
      <c r="A44" s="3" t="s">
        <v>26</v>
      </c>
      <c r="B44" s="3" t="s">
        <v>27</v>
      </c>
      <c r="C44" s="3" t="s">
        <v>36</v>
      </c>
      <c r="D44" s="3" t="s">
        <v>37</v>
      </c>
      <c r="E44" s="3" t="s">
        <v>68</v>
      </c>
      <c r="F44" s="3" t="s">
        <v>69</v>
      </c>
      <c r="G44" s="3" t="s">
        <v>40</v>
      </c>
      <c r="H44" s="3" t="s">
        <v>41</v>
      </c>
      <c r="I44" s="3" t="s">
        <v>31</v>
      </c>
      <c r="J44" s="3" t="s">
        <v>44</v>
      </c>
      <c r="K44" s="3" t="s">
        <v>45</v>
      </c>
      <c r="L44" s="4">
        <v>-1160</v>
      </c>
      <c r="M44" s="4">
        <v>-1160</v>
      </c>
      <c r="N44" s="4">
        <v>0</v>
      </c>
      <c r="O44" s="4">
        <f t="shared" si="0"/>
        <v>-1160</v>
      </c>
      <c r="P44" s="4">
        <v>0</v>
      </c>
      <c r="Q44" s="3" t="s">
        <v>27</v>
      </c>
      <c r="R44" s="3" t="s">
        <v>36</v>
      </c>
      <c r="S44" s="3" t="s">
        <v>37</v>
      </c>
      <c r="T44" s="3" t="s">
        <v>71</v>
      </c>
      <c r="U44" s="3" t="s">
        <v>72</v>
      </c>
      <c r="V44" s="3" t="s">
        <v>40</v>
      </c>
      <c r="W44" s="3" t="s">
        <v>41</v>
      </c>
      <c r="X44" s="3" t="s">
        <v>31</v>
      </c>
      <c r="Y44" s="3" t="s">
        <v>44</v>
      </c>
      <c r="Z44" s="3" t="s">
        <v>45</v>
      </c>
      <c r="AA44" s="4">
        <f t="shared" si="3"/>
        <v>0</v>
      </c>
      <c r="AB44" s="4">
        <v>0</v>
      </c>
      <c r="AC44" s="4">
        <f t="shared" si="1"/>
        <v>0</v>
      </c>
      <c r="AD44" s="4"/>
      <c r="AE44" s="4"/>
    </row>
    <row r="45" spans="1:31" x14ac:dyDescent="0.25">
      <c r="A45" s="3" t="s">
        <v>26</v>
      </c>
      <c r="B45" s="3" t="s">
        <v>27</v>
      </c>
      <c r="C45" s="3" t="s">
        <v>36</v>
      </c>
      <c r="D45" s="3" t="s">
        <v>37</v>
      </c>
      <c r="E45" s="3" t="s">
        <v>73</v>
      </c>
      <c r="F45" s="3" t="s">
        <v>74</v>
      </c>
      <c r="G45" s="3" t="s">
        <v>40</v>
      </c>
      <c r="H45" s="3" t="s">
        <v>43</v>
      </c>
      <c r="I45" s="3" t="s">
        <v>31</v>
      </c>
      <c r="J45" s="3" t="s">
        <v>28</v>
      </c>
      <c r="K45" s="3" t="s">
        <v>28</v>
      </c>
      <c r="L45" s="4">
        <v>-96470.189828316681</v>
      </c>
      <c r="M45" s="4">
        <v>-12872</v>
      </c>
      <c r="N45" s="4">
        <v>-58533.594307200001</v>
      </c>
      <c r="O45" s="4">
        <f t="shared" si="0"/>
        <v>-37936.59552111668</v>
      </c>
      <c r="P45" s="4">
        <v>-37936.595521116702</v>
      </c>
      <c r="Q45" s="3" t="s">
        <v>27</v>
      </c>
      <c r="R45" s="3" t="s">
        <v>36</v>
      </c>
      <c r="S45" s="3" t="s">
        <v>37</v>
      </c>
      <c r="T45" s="3" t="s">
        <v>71</v>
      </c>
      <c r="U45" s="3" t="s">
        <v>72</v>
      </c>
      <c r="V45" s="3" t="s">
        <v>40</v>
      </c>
      <c r="W45" s="3" t="s">
        <v>43</v>
      </c>
      <c r="X45" s="3" t="s">
        <v>31</v>
      </c>
      <c r="Y45" s="3" t="s">
        <v>28</v>
      </c>
      <c r="Z45" s="3" t="s">
        <v>28</v>
      </c>
      <c r="AA45" s="4">
        <f t="shared" si="3"/>
        <v>-37936.595521116702</v>
      </c>
      <c r="AB45" s="4">
        <v>0</v>
      </c>
      <c r="AC45" s="4">
        <f t="shared" si="1"/>
        <v>-37936.595521116702</v>
      </c>
      <c r="AD45" s="4"/>
      <c r="AE45" s="4"/>
    </row>
    <row r="46" spans="1:31" ht="49.5" customHeight="1" x14ac:dyDescent="0.25">
      <c r="A46" s="3" t="s">
        <v>26</v>
      </c>
      <c r="B46" s="3" t="s">
        <v>27</v>
      </c>
      <c r="C46" s="3" t="s">
        <v>36</v>
      </c>
      <c r="D46" s="3" t="s">
        <v>37</v>
      </c>
      <c r="E46" s="3" t="s">
        <v>73</v>
      </c>
      <c r="F46" s="3" t="s">
        <v>74</v>
      </c>
      <c r="G46" s="3" t="s">
        <v>40</v>
      </c>
      <c r="H46" s="3" t="s">
        <v>41</v>
      </c>
      <c r="I46" s="3" t="s">
        <v>31</v>
      </c>
      <c r="J46" s="3" t="s">
        <v>28</v>
      </c>
      <c r="K46" s="3" t="s">
        <v>28</v>
      </c>
      <c r="L46" s="4">
        <v>-11287.913281099998</v>
      </c>
      <c r="M46" s="4">
        <v>0</v>
      </c>
      <c r="N46" s="4">
        <v>-1389.08788</v>
      </c>
      <c r="O46" s="4">
        <f t="shared" si="0"/>
        <v>-9898.825401099999</v>
      </c>
      <c r="P46" s="4">
        <v>-9898.825401099999</v>
      </c>
      <c r="Q46" s="3" t="s">
        <v>27</v>
      </c>
      <c r="R46" s="3" t="s">
        <v>36</v>
      </c>
      <c r="S46" s="3" t="s">
        <v>37</v>
      </c>
      <c r="T46" s="3" t="s">
        <v>71</v>
      </c>
      <c r="U46" s="3" t="s">
        <v>72</v>
      </c>
      <c r="V46" s="3" t="s">
        <v>40</v>
      </c>
      <c r="W46" s="3" t="s">
        <v>41</v>
      </c>
      <c r="X46" s="3" t="s">
        <v>31</v>
      </c>
      <c r="Y46" s="3" t="s">
        <v>28</v>
      </c>
      <c r="Z46" s="3" t="s">
        <v>28</v>
      </c>
      <c r="AA46" s="4">
        <f t="shared" si="3"/>
        <v>-9898.825401099999</v>
      </c>
      <c r="AB46" s="4">
        <v>0</v>
      </c>
      <c r="AC46" s="4">
        <f t="shared" si="1"/>
        <v>-9898.825401099999</v>
      </c>
      <c r="AD46" s="4"/>
      <c r="AE46" s="4"/>
    </row>
    <row r="47" spans="1:31" x14ac:dyDescent="0.25">
      <c r="A47" s="3" t="s">
        <v>26</v>
      </c>
      <c r="B47" s="3" t="s">
        <v>27</v>
      </c>
      <c r="C47" s="3" t="s">
        <v>36</v>
      </c>
      <c r="D47" s="3" t="s">
        <v>37</v>
      </c>
      <c r="E47" s="3" t="s">
        <v>73</v>
      </c>
      <c r="F47" s="3" t="s">
        <v>74</v>
      </c>
      <c r="G47" s="3" t="s">
        <v>40</v>
      </c>
      <c r="H47" s="3" t="s">
        <v>41</v>
      </c>
      <c r="I47" s="3" t="s">
        <v>31</v>
      </c>
      <c r="J47" s="3" t="s">
        <v>44</v>
      </c>
      <c r="K47" s="3" t="s">
        <v>45</v>
      </c>
      <c r="L47" s="4">
        <v>-314</v>
      </c>
      <c r="M47" s="4">
        <v>-314</v>
      </c>
      <c r="N47" s="4">
        <v>0</v>
      </c>
      <c r="O47" s="4">
        <f t="shared" si="0"/>
        <v>-314</v>
      </c>
      <c r="P47" s="4">
        <v>0</v>
      </c>
      <c r="Q47" s="3" t="s">
        <v>27</v>
      </c>
      <c r="R47" s="3" t="s">
        <v>36</v>
      </c>
      <c r="S47" s="3" t="s">
        <v>37</v>
      </c>
      <c r="T47" s="3" t="s">
        <v>71</v>
      </c>
      <c r="U47" s="3" t="s">
        <v>72</v>
      </c>
      <c r="V47" s="3" t="s">
        <v>40</v>
      </c>
      <c r="W47" s="3" t="s">
        <v>41</v>
      </c>
      <c r="X47" s="3" t="s">
        <v>31</v>
      </c>
      <c r="Y47" s="3" t="s">
        <v>44</v>
      </c>
      <c r="Z47" s="3" t="s">
        <v>45</v>
      </c>
      <c r="AA47" s="4">
        <f t="shared" si="3"/>
        <v>0</v>
      </c>
      <c r="AB47" s="4">
        <v>0</v>
      </c>
      <c r="AC47" s="4">
        <f t="shared" si="1"/>
        <v>0</v>
      </c>
      <c r="AD47" s="4"/>
      <c r="AE47" s="4"/>
    </row>
    <row r="48" spans="1:31" x14ac:dyDescent="0.25">
      <c r="A48" s="3" t="s">
        <v>26</v>
      </c>
      <c r="B48" s="3" t="s">
        <v>27</v>
      </c>
      <c r="C48" s="3" t="s">
        <v>36</v>
      </c>
      <c r="D48" s="3" t="s">
        <v>37</v>
      </c>
      <c r="E48" s="3" t="s">
        <v>73</v>
      </c>
      <c r="F48" s="3" t="s">
        <v>74</v>
      </c>
      <c r="G48" s="3" t="s">
        <v>40</v>
      </c>
      <c r="H48" s="3" t="s">
        <v>43</v>
      </c>
      <c r="I48" s="3" t="s">
        <v>31</v>
      </c>
      <c r="J48" s="3" t="s">
        <v>44</v>
      </c>
      <c r="K48" s="3" t="s">
        <v>45</v>
      </c>
      <c r="L48" s="4">
        <v>-599</v>
      </c>
      <c r="M48" s="4">
        <v>-599</v>
      </c>
      <c r="N48" s="4">
        <v>-599.00000000000011</v>
      </c>
      <c r="O48" s="4">
        <f t="shared" si="0"/>
        <v>0</v>
      </c>
      <c r="P48" s="4">
        <v>0</v>
      </c>
      <c r="Q48" s="3" t="s">
        <v>27</v>
      </c>
      <c r="R48" s="3" t="s">
        <v>36</v>
      </c>
      <c r="S48" s="3" t="s">
        <v>37</v>
      </c>
      <c r="T48" s="3" t="s">
        <v>71</v>
      </c>
      <c r="U48" s="3" t="s">
        <v>72</v>
      </c>
      <c r="V48" s="3" t="s">
        <v>40</v>
      </c>
      <c r="W48" s="3" t="s">
        <v>43</v>
      </c>
      <c r="X48" s="3" t="s">
        <v>31</v>
      </c>
      <c r="Y48" s="3" t="s">
        <v>44</v>
      </c>
      <c r="Z48" s="3" t="s">
        <v>45</v>
      </c>
      <c r="AA48" s="4">
        <f t="shared" si="3"/>
        <v>0</v>
      </c>
      <c r="AB48" s="4">
        <v>0</v>
      </c>
      <c r="AC48" s="4">
        <f t="shared" si="1"/>
        <v>0</v>
      </c>
      <c r="AD48" s="4"/>
      <c r="AE48" s="4"/>
    </row>
    <row r="49" spans="1:31" x14ac:dyDescent="0.25">
      <c r="A49" s="3" t="s">
        <v>26</v>
      </c>
      <c r="B49" s="3" t="s">
        <v>27</v>
      </c>
      <c r="C49" s="3" t="s">
        <v>36</v>
      </c>
      <c r="D49" s="3" t="s">
        <v>37</v>
      </c>
      <c r="E49" s="3" t="s">
        <v>73</v>
      </c>
      <c r="F49" s="3" t="s">
        <v>74</v>
      </c>
      <c r="G49" s="3" t="s">
        <v>40</v>
      </c>
      <c r="H49" s="3" t="s">
        <v>53</v>
      </c>
      <c r="I49" s="3" t="s">
        <v>31</v>
      </c>
      <c r="J49" s="3" t="s">
        <v>75</v>
      </c>
      <c r="K49" s="3" t="s">
        <v>76</v>
      </c>
      <c r="L49" s="4">
        <v>-63455.98</v>
      </c>
      <c r="M49" s="4">
        <v>0</v>
      </c>
      <c r="N49" s="4">
        <v>-63455.979999999989</v>
      </c>
      <c r="O49" s="4">
        <f t="shared" si="0"/>
        <v>0</v>
      </c>
      <c r="P49" s="4">
        <v>-1.4551915228366852E-11</v>
      </c>
      <c r="Q49" s="3" t="s">
        <v>27</v>
      </c>
      <c r="R49" s="3" t="s">
        <v>36</v>
      </c>
      <c r="S49" s="3" t="s">
        <v>37</v>
      </c>
      <c r="T49" s="3" t="s">
        <v>71</v>
      </c>
      <c r="U49" s="3" t="s">
        <v>72</v>
      </c>
      <c r="V49" s="3" t="s">
        <v>40</v>
      </c>
      <c r="W49" s="3" t="s">
        <v>53</v>
      </c>
      <c r="X49" s="3" t="s">
        <v>31</v>
      </c>
      <c r="Y49" s="3" t="s">
        <v>75</v>
      </c>
      <c r="Z49" s="3" t="s">
        <v>76</v>
      </c>
      <c r="AA49" s="4">
        <f t="shared" si="3"/>
        <v>-1.4551915228366852E-11</v>
      </c>
      <c r="AB49" s="4">
        <v>0</v>
      </c>
      <c r="AC49" s="4">
        <f t="shared" si="1"/>
        <v>-1.4551915228366852E-11</v>
      </c>
      <c r="AD49" s="4"/>
      <c r="AE49" s="4"/>
    </row>
    <row r="50" spans="1:31" ht="50.25" customHeight="1" x14ac:dyDescent="0.25">
      <c r="A50" s="3" t="s">
        <v>26</v>
      </c>
      <c r="B50" s="3" t="s">
        <v>27</v>
      </c>
      <c r="C50" s="3" t="s">
        <v>36</v>
      </c>
      <c r="D50" s="3" t="s">
        <v>37</v>
      </c>
      <c r="E50" s="3" t="s">
        <v>77</v>
      </c>
      <c r="F50" s="3" t="s">
        <v>78</v>
      </c>
      <c r="G50" s="3" t="s">
        <v>40</v>
      </c>
      <c r="H50" s="3" t="s">
        <v>41</v>
      </c>
      <c r="I50" s="3" t="s">
        <v>31</v>
      </c>
      <c r="J50" s="3" t="s">
        <v>28</v>
      </c>
      <c r="K50" s="3" t="s">
        <v>28</v>
      </c>
      <c r="L50" s="4">
        <v>-11013.001282860001</v>
      </c>
      <c r="M50" s="4">
        <v>0</v>
      </c>
      <c r="N50" s="4">
        <v>-1326.2396880000001</v>
      </c>
      <c r="O50" s="4">
        <f t="shared" si="0"/>
        <v>-9686.7615948600014</v>
      </c>
      <c r="P50" s="4">
        <v>-9686.7615948599996</v>
      </c>
      <c r="Q50" s="3" t="s">
        <v>27</v>
      </c>
      <c r="R50" s="3" t="s">
        <v>36</v>
      </c>
      <c r="S50" s="3" t="s">
        <v>37</v>
      </c>
      <c r="T50" s="3" t="s">
        <v>71</v>
      </c>
      <c r="U50" s="3" t="s">
        <v>72</v>
      </c>
      <c r="V50" s="3" t="s">
        <v>40</v>
      </c>
      <c r="W50" s="3" t="s">
        <v>41</v>
      </c>
      <c r="X50" s="3" t="s">
        <v>31</v>
      </c>
      <c r="Y50" s="3" t="s">
        <v>28</v>
      </c>
      <c r="Z50" s="3" t="s">
        <v>28</v>
      </c>
      <c r="AA50" s="4">
        <f t="shared" si="3"/>
        <v>-9686.7615948599996</v>
      </c>
      <c r="AB50" s="4">
        <v>0</v>
      </c>
      <c r="AC50" s="4">
        <f t="shared" si="1"/>
        <v>-9686.7615948599996</v>
      </c>
      <c r="AD50" s="4"/>
      <c r="AE50" s="4"/>
    </row>
    <row r="51" spans="1:31" x14ac:dyDescent="0.25">
      <c r="A51" s="3" t="s">
        <v>26</v>
      </c>
      <c r="B51" s="3" t="s">
        <v>27</v>
      </c>
      <c r="C51" s="3" t="s">
        <v>36</v>
      </c>
      <c r="D51" s="3" t="s">
        <v>37</v>
      </c>
      <c r="E51" s="3" t="s">
        <v>77</v>
      </c>
      <c r="F51" s="3" t="s">
        <v>78</v>
      </c>
      <c r="G51" s="3" t="s">
        <v>40</v>
      </c>
      <c r="H51" s="3" t="s">
        <v>43</v>
      </c>
      <c r="I51" s="3" t="s">
        <v>31</v>
      </c>
      <c r="J51" s="3" t="s">
        <v>28</v>
      </c>
      <c r="K51" s="3" t="s">
        <v>28</v>
      </c>
      <c r="L51" s="4">
        <v>-94196.893830956658</v>
      </c>
      <c r="M51" s="4">
        <v>-13304</v>
      </c>
      <c r="N51" s="4">
        <v>-55885.287726720002</v>
      </c>
      <c r="O51" s="4">
        <f t="shared" si="0"/>
        <v>-38311.606104236656</v>
      </c>
      <c r="P51" s="4">
        <v>-38311.606104236664</v>
      </c>
      <c r="Q51" s="3" t="s">
        <v>27</v>
      </c>
      <c r="R51" s="3" t="s">
        <v>36</v>
      </c>
      <c r="S51" s="3" t="s">
        <v>37</v>
      </c>
      <c r="T51" s="3" t="s">
        <v>71</v>
      </c>
      <c r="U51" s="3" t="s">
        <v>72</v>
      </c>
      <c r="V51" s="3" t="s">
        <v>40</v>
      </c>
      <c r="W51" s="3" t="s">
        <v>43</v>
      </c>
      <c r="X51" s="3" t="s">
        <v>31</v>
      </c>
      <c r="Y51" s="3" t="s">
        <v>28</v>
      </c>
      <c r="Z51" s="3" t="s">
        <v>28</v>
      </c>
      <c r="AA51" s="4">
        <f t="shared" si="3"/>
        <v>-38311.606104236664</v>
      </c>
      <c r="AB51" s="4">
        <v>0</v>
      </c>
      <c r="AC51" s="4">
        <f t="shared" si="1"/>
        <v>-38311.606104236664</v>
      </c>
      <c r="AD51" s="4"/>
      <c r="AE51" s="4"/>
    </row>
    <row r="52" spans="1:31" x14ac:dyDescent="0.25">
      <c r="A52" s="3" t="s">
        <v>26</v>
      </c>
      <c r="B52" s="3" t="s">
        <v>27</v>
      </c>
      <c r="C52" s="3" t="s">
        <v>36</v>
      </c>
      <c r="D52" s="3" t="s">
        <v>37</v>
      </c>
      <c r="E52" s="3" t="s">
        <v>77</v>
      </c>
      <c r="F52" s="3" t="s">
        <v>78</v>
      </c>
      <c r="G52" s="3" t="s">
        <v>40</v>
      </c>
      <c r="H52" s="3" t="s">
        <v>41</v>
      </c>
      <c r="I52" s="3" t="s">
        <v>31</v>
      </c>
      <c r="J52" s="3" t="s">
        <v>44</v>
      </c>
      <c r="K52" s="3" t="s">
        <v>45</v>
      </c>
      <c r="L52" s="4">
        <v>-314</v>
      </c>
      <c r="M52" s="4">
        <v>-314</v>
      </c>
      <c r="N52" s="4">
        <v>0</v>
      </c>
      <c r="O52" s="4">
        <f t="shared" si="0"/>
        <v>-314</v>
      </c>
      <c r="P52" s="4">
        <v>0</v>
      </c>
      <c r="Q52" s="3" t="s">
        <v>27</v>
      </c>
      <c r="R52" s="3" t="s">
        <v>36</v>
      </c>
      <c r="S52" s="3" t="s">
        <v>37</v>
      </c>
      <c r="T52" s="3" t="s">
        <v>71</v>
      </c>
      <c r="U52" s="3" t="s">
        <v>72</v>
      </c>
      <c r="V52" s="3" t="s">
        <v>40</v>
      </c>
      <c r="W52" s="3" t="s">
        <v>41</v>
      </c>
      <c r="X52" s="3" t="s">
        <v>31</v>
      </c>
      <c r="Y52" s="3" t="s">
        <v>44</v>
      </c>
      <c r="Z52" s="3" t="s">
        <v>45</v>
      </c>
      <c r="AA52" s="4">
        <f t="shared" si="3"/>
        <v>0</v>
      </c>
      <c r="AB52" s="4">
        <v>0</v>
      </c>
      <c r="AC52" s="4">
        <f t="shared" si="1"/>
        <v>0</v>
      </c>
      <c r="AD52" s="4"/>
      <c r="AE52" s="4"/>
    </row>
    <row r="53" spans="1:31" x14ac:dyDescent="0.25">
      <c r="A53" s="3" t="s">
        <v>26</v>
      </c>
      <c r="B53" s="3" t="s">
        <v>27</v>
      </c>
      <c r="C53" s="3" t="s">
        <v>36</v>
      </c>
      <c r="D53" s="3" t="s">
        <v>37</v>
      </c>
      <c r="E53" s="3" t="s">
        <v>77</v>
      </c>
      <c r="F53" s="3" t="s">
        <v>78</v>
      </c>
      <c r="G53" s="3" t="s">
        <v>40</v>
      </c>
      <c r="H53" s="3" t="s">
        <v>43</v>
      </c>
      <c r="I53" s="3" t="s">
        <v>31</v>
      </c>
      <c r="J53" s="3" t="s">
        <v>44</v>
      </c>
      <c r="K53" s="3" t="s">
        <v>45</v>
      </c>
      <c r="L53" s="4">
        <v>-599</v>
      </c>
      <c r="M53" s="4">
        <v>-599</v>
      </c>
      <c r="N53" s="4">
        <v>-599</v>
      </c>
      <c r="O53" s="4">
        <f t="shared" si="0"/>
        <v>0</v>
      </c>
      <c r="P53" s="4">
        <v>0</v>
      </c>
      <c r="Q53" s="3" t="s">
        <v>27</v>
      </c>
      <c r="R53" s="3" t="s">
        <v>36</v>
      </c>
      <c r="S53" s="3" t="s">
        <v>37</v>
      </c>
      <c r="T53" s="3" t="s">
        <v>71</v>
      </c>
      <c r="U53" s="3" t="s">
        <v>72</v>
      </c>
      <c r="V53" s="3" t="s">
        <v>40</v>
      </c>
      <c r="W53" s="3" t="s">
        <v>43</v>
      </c>
      <c r="X53" s="3" t="s">
        <v>31</v>
      </c>
      <c r="Y53" s="3" t="s">
        <v>44</v>
      </c>
      <c r="Z53" s="3" t="s">
        <v>45</v>
      </c>
      <c r="AA53" s="4">
        <f t="shared" ref="AA53:AA83" si="5">P53</f>
        <v>0</v>
      </c>
      <c r="AB53" s="4">
        <v>0</v>
      </c>
      <c r="AC53" s="4">
        <f t="shared" si="1"/>
        <v>0</v>
      </c>
      <c r="AD53" s="4"/>
      <c r="AE53" s="4"/>
    </row>
    <row r="54" spans="1:31" x14ac:dyDescent="0.25">
      <c r="A54" s="3" t="s">
        <v>26</v>
      </c>
      <c r="B54" s="3" t="s">
        <v>27</v>
      </c>
      <c r="C54" s="3" t="s">
        <v>79</v>
      </c>
      <c r="D54" s="3" t="s">
        <v>80</v>
      </c>
      <c r="E54" s="3" t="s">
        <v>81</v>
      </c>
      <c r="F54" s="3" t="s">
        <v>82</v>
      </c>
      <c r="G54" s="3" t="s">
        <v>40</v>
      </c>
      <c r="H54" s="3" t="s">
        <v>83</v>
      </c>
      <c r="I54" s="3" t="s">
        <v>31</v>
      </c>
      <c r="J54" s="3" t="s">
        <v>28</v>
      </c>
      <c r="K54" s="3" t="s">
        <v>28</v>
      </c>
      <c r="L54" s="4">
        <v>-24000</v>
      </c>
      <c r="M54" s="4">
        <v>0</v>
      </c>
      <c r="N54" s="4">
        <v>-14999.999900000001</v>
      </c>
      <c r="O54" s="4">
        <f t="shared" si="0"/>
        <v>-9000.0000999999993</v>
      </c>
      <c r="P54" s="4">
        <v>-9000.0000999999993</v>
      </c>
      <c r="Q54" s="3" t="s">
        <v>27</v>
      </c>
      <c r="R54" s="3" t="s">
        <v>79</v>
      </c>
      <c r="S54" s="3" t="s">
        <v>80</v>
      </c>
      <c r="T54" s="3" t="str">
        <f t="shared" ref="T54:T65" si="6">+E54</f>
        <v>OK010102</v>
      </c>
      <c r="U54" s="3" t="str">
        <f t="shared" ref="U54:U65" si="7">+F54</f>
        <v>Õigusriigi ja õigusloome kvaliteedi tagamine</v>
      </c>
      <c r="V54" s="3" t="s">
        <v>40</v>
      </c>
      <c r="W54" s="3" t="s">
        <v>83</v>
      </c>
      <c r="X54" s="3" t="s">
        <v>31</v>
      </c>
      <c r="Y54" s="3" t="s">
        <v>28</v>
      </c>
      <c r="Z54" s="3" t="s">
        <v>28</v>
      </c>
      <c r="AA54" s="4">
        <f t="shared" si="5"/>
        <v>-9000.0000999999993</v>
      </c>
      <c r="AB54" s="4">
        <v>0</v>
      </c>
      <c r="AC54" s="4">
        <f t="shared" si="1"/>
        <v>-9000.0000999999993</v>
      </c>
      <c r="AD54" s="4"/>
      <c r="AE54" s="4"/>
    </row>
    <row r="55" spans="1:31" x14ac:dyDescent="0.25">
      <c r="A55" s="3" t="s">
        <v>26</v>
      </c>
      <c r="B55" s="3" t="s">
        <v>27</v>
      </c>
      <c r="C55" s="3" t="s">
        <v>79</v>
      </c>
      <c r="D55" s="3" t="s">
        <v>80</v>
      </c>
      <c r="E55" s="3" t="s">
        <v>81</v>
      </c>
      <c r="F55" s="3" t="s">
        <v>82</v>
      </c>
      <c r="G55" s="3" t="s">
        <v>40</v>
      </c>
      <c r="H55" s="3" t="s">
        <v>41</v>
      </c>
      <c r="I55" s="3" t="s">
        <v>31</v>
      </c>
      <c r="J55" s="3" t="s">
        <v>28</v>
      </c>
      <c r="K55" s="3" t="s">
        <v>28</v>
      </c>
      <c r="L55" s="4">
        <v>-889023</v>
      </c>
      <c r="M55" s="4">
        <v>-1266729.13751478</v>
      </c>
      <c r="N55" s="4">
        <v>-414435.36116461601</v>
      </c>
      <c r="O55" s="4">
        <v>-474587</v>
      </c>
      <c r="P55" s="4">
        <v>0</v>
      </c>
      <c r="Q55" s="3" t="s">
        <v>27</v>
      </c>
      <c r="R55" s="3" t="s">
        <v>79</v>
      </c>
      <c r="S55" s="3" t="s">
        <v>80</v>
      </c>
      <c r="T55" s="3" t="str">
        <f t="shared" si="6"/>
        <v>OK010102</v>
      </c>
      <c r="U55" s="3" t="str">
        <f t="shared" si="7"/>
        <v>Õigusriigi ja õigusloome kvaliteedi tagamine</v>
      </c>
      <c r="V55" s="3" t="s">
        <v>40</v>
      </c>
      <c r="W55" s="3" t="s">
        <v>41</v>
      </c>
      <c r="X55" s="3" t="s">
        <v>31</v>
      </c>
      <c r="Y55" s="3" t="s">
        <v>28</v>
      </c>
      <c r="Z55" s="3" t="s">
        <v>28</v>
      </c>
      <c r="AA55" s="4">
        <f t="shared" si="5"/>
        <v>0</v>
      </c>
      <c r="AB55" s="4">
        <v>0</v>
      </c>
      <c r="AC55" s="4">
        <f t="shared" si="1"/>
        <v>0</v>
      </c>
      <c r="AD55" s="4"/>
      <c r="AE55" s="4"/>
    </row>
    <row r="56" spans="1:31" x14ac:dyDescent="0.25">
      <c r="A56" s="3" t="s">
        <v>26</v>
      </c>
      <c r="B56" s="3" t="s">
        <v>27</v>
      </c>
      <c r="C56" s="3" t="s">
        <v>79</v>
      </c>
      <c r="D56" s="3" t="s">
        <v>80</v>
      </c>
      <c r="E56" s="3" t="s">
        <v>81</v>
      </c>
      <c r="F56" s="3" t="s">
        <v>82</v>
      </c>
      <c r="G56" s="3" t="s">
        <v>40</v>
      </c>
      <c r="H56" s="3" t="s">
        <v>53</v>
      </c>
      <c r="I56" s="3" t="s">
        <v>31</v>
      </c>
      <c r="J56" s="3" t="s">
        <v>28</v>
      </c>
      <c r="K56" s="3" t="s">
        <v>28</v>
      </c>
      <c r="L56" s="4">
        <v>-1899599.9991999997</v>
      </c>
      <c r="M56" s="4">
        <v>0</v>
      </c>
      <c r="N56" s="4">
        <v>-1898142.6897599995</v>
      </c>
      <c r="O56" s="4">
        <f t="shared" ref="O56:O88" si="8">L56-N56</f>
        <v>-1457.3094400002155</v>
      </c>
      <c r="P56" s="4">
        <v>-1137.3094400001</v>
      </c>
      <c r="Q56" s="3" t="s">
        <v>27</v>
      </c>
      <c r="R56" s="3" t="s">
        <v>79</v>
      </c>
      <c r="S56" s="3" t="s">
        <v>80</v>
      </c>
      <c r="T56" s="3" t="str">
        <f t="shared" si="6"/>
        <v>OK010102</v>
      </c>
      <c r="U56" s="3" t="str">
        <f t="shared" si="7"/>
        <v>Õigusriigi ja õigusloome kvaliteedi tagamine</v>
      </c>
      <c r="V56" s="3" t="s">
        <v>40</v>
      </c>
      <c r="W56" s="3" t="s">
        <v>53</v>
      </c>
      <c r="X56" s="3" t="s">
        <v>31</v>
      </c>
      <c r="Y56" s="3" t="s">
        <v>28</v>
      </c>
      <c r="Z56" s="3" t="s">
        <v>28</v>
      </c>
      <c r="AA56" s="4">
        <v>-1137</v>
      </c>
      <c r="AB56" s="4">
        <v>0</v>
      </c>
      <c r="AC56" s="4">
        <f t="shared" si="1"/>
        <v>-1137</v>
      </c>
      <c r="AD56" s="4"/>
      <c r="AE56" s="4"/>
    </row>
    <row r="57" spans="1:31" x14ac:dyDescent="0.25">
      <c r="A57" s="3" t="s">
        <v>26</v>
      </c>
      <c r="B57" s="3" t="s">
        <v>27</v>
      </c>
      <c r="C57" s="3" t="s">
        <v>79</v>
      </c>
      <c r="D57" s="3" t="s">
        <v>80</v>
      </c>
      <c r="E57" s="3" t="s">
        <v>81</v>
      </c>
      <c r="F57" s="3" t="s">
        <v>82</v>
      </c>
      <c r="G57" s="3" t="s">
        <v>40</v>
      </c>
      <c r="H57" s="3" t="s">
        <v>52</v>
      </c>
      <c r="I57" s="3" t="s">
        <v>31</v>
      </c>
      <c r="J57" s="3" t="s">
        <v>28</v>
      </c>
      <c r="K57" s="3" t="s">
        <v>28</v>
      </c>
      <c r="L57" s="4">
        <v>-1716499.9998999999</v>
      </c>
      <c r="M57" s="4">
        <v>-1438999.9998999999</v>
      </c>
      <c r="N57" s="4">
        <v>-1716820</v>
      </c>
      <c r="O57" s="4">
        <f t="shared" si="8"/>
        <v>320.00010000006296</v>
      </c>
      <c r="P57" s="4">
        <v>0</v>
      </c>
      <c r="Q57" s="3" t="s">
        <v>27</v>
      </c>
      <c r="R57" s="3" t="s">
        <v>79</v>
      </c>
      <c r="S57" s="3" t="s">
        <v>80</v>
      </c>
      <c r="T57" s="3" t="str">
        <f t="shared" si="6"/>
        <v>OK010102</v>
      </c>
      <c r="U57" s="3" t="str">
        <f t="shared" si="7"/>
        <v>Õigusriigi ja õigusloome kvaliteedi tagamine</v>
      </c>
      <c r="V57" s="3" t="s">
        <v>40</v>
      </c>
      <c r="W57" s="3" t="s">
        <v>52</v>
      </c>
      <c r="X57" s="3" t="s">
        <v>31</v>
      </c>
      <c r="Y57" s="3" t="s">
        <v>28</v>
      </c>
      <c r="Z57" s="3" t="s">
        <v>28</v>
      </c>
      <c r="AA57" s="4">
        <f t="shared" si="5"/>
        <v>0</v>
      </c>
      <c r="AB57" s="4">
        <v>0</v>
      </c>
      <c r="AC57" s="4">
        <f t="shared" si="1"/>
        <v>0</v>
      </c>
      <c r="AD57" s="4"/>
      <c r="AE57" s="4"/>
    </row>
    <row r="58" spans="1:31" x14ac:dyDescent="0.25">
      <c r="A58" s="3" t="s">
        <v>26</v>
      </c>
      <c r="B58" s="3" t="s">
        <v>27</v>
      </c>
      <c r="C58" s="3" t="s">
        <v>79</v>
      </c>
      <c r="D58" s="3" t="s">
        <v>80</v>
      </c>
      <c r="E58" s="3" t="s">
        <v>81</v>
      </c>
      <c r="F58" s="3" t="s">
        <v>82</v>
      </c>
      <c r="G58" s="3" t="s">
        <v>40</v>
      </c>
      <c r="H58" s="3" t="s">
        <v>43</v>
      </c>
      <c r="I58" s="3" t="s">
        <v>31</v>
      </c>
      <c r="J58" s="3" t="s">
        <v>28</v>
      </c>
      <c r="K58" s="3" t="s">
        <v>28</v>
      </c>
      <c r="L58" s="4">
        <v>-2202177.8620620715</v>
      </c>
      <c r="M58" s="4">
        <v>-267455.99999999983</v>
      </c>
      <c r="N58" s="4">
        <v>-2149220.2105959756</v>
      </c>
      <c r="O58" s="4">
        <f t="shared" si="8"/>
        <v>-52957.65146609582</v>
      </c>
      <c r="P58" s="4">
        <v>-52957.65146609582</v>
      </c>
      <c r="Q58" s="3" t="s">
        <v>27</v>
      </c>
      <c r="R58" s="3" t="s">
        <v>79</v>
      </c>
      <c r="S58" s="3" t="s">
        <v>80</v>
      </c>
      <c r="T58" s="3" t="str">
        <f t="shared" si="6"/>
        <v>OK010102</v>
      </c>
      <c r="U58" s="3" t="str">
        <f t="shared" si="7"/>
        <v>Õigusriigi ja õigusloome kvaliteedi tagamine</v>
      </c>
      <c r="V58" s="3" t="s">
        <v>40</v>
      </c>
      <c r="W58" s="3" t="s">
        <v>43</v>
      </c>
      <c r="X58" s="3" t="s">
        <v>31</v>
      </c>
      <c r="Y58" s="3" t="s">
        <v>28</v>
      </c>
      <c r="Z58" s="3" t="s">
        <v>28</v>
      </c>
      <c r="AA58" s="4">
        <f t="shared" si="5"/>
        <v>-52957.65146609582</v>
      </c>
      <c r="AB58" s="4">
        <v>0</v>
      </c>
      <c r="AC58" s="4">
        <f t="shared" si="1"/>
        <v>-52957.65146609582</v>
      </c>
      <c r="AD58" s="4"/>
      <c r="AE58" s="4"/>
    </row>
    <row r="59" spans="1:31" x14ac:dyDescent="0.25">
      <c r="A59" s="3" t="s">
        <v>26</v>
      </c>
      <c r="B59" s="3" t="s">
        <v>27</v>
      </c>
      <c r="C59" s="3" t="s">
        <v>79</v>
      </c>
      <c r="D59" s="3" t="s">
        <v>80</v>
      </c>
      <c r="E59" s="3" t="s">
        <v>81</v>
      </c>
      <c r="F59" s="3" t="s">
        <v>82</v>
      </c>
      <c r="G59" s="3" t="s">
        <v>40</v>
      </c>
      <c r="H59" s="3" t="s">
        <v>53</v>
      </c>
      <c r="I59" s="3" t="s">
        <v>31</v>
      </c>
      <c r="J59" s="3" t="s">
        <v>34</v>
      </c>
      <c r="K59" s="3" t="s">
        <v>35</v>
      </c>
      <c r="L59" s="4">
        <v>-197700</v>
      </c>
      <c r="M59" s="4">
        <v>0</v>
      </c>
      <c r="N59" s="4">
        <v>-197700</v>
      </c>
      <c r="O59" s="4">
        <f t="shared" si="8"/>
        <v>0</v>
      </c>
      <c r="P59" s="4">
        <v>0</v>
      </c>
      <c r="Q59" s="3" t="s">
        <v>27</v>
      </c>
      <c r="R59" s="3" t="s">
        <v>79</v>
      </c>
      <c r="S59" s="3" t="s">
        <v>80</v>
      </c>
      <c r="T59" s="3" t="str">
        <f t="shared" si="6"/>
        <v>OK010102</v>
      </c>
      <c r="U59" s="3" t="str">
        <f t="shared" si="7"/>
        <v>Õigusriigi ja õigusloome kvaliteedi tagamine</v>
      </c>
      <c r="V59" s="3" t="s">
        <v>40</v>
      </c>
      <c r="W59" s="3" t="s">
        <v>53</v>
      </c>
      <c r="X59" s="3" t="s">
        <v>31</v>
      </c>
      <c r="Y59" s="3" t="s">
        <v>34</v>
      </c>
      <c r="Z59" s="3" t="s">
        <v>35</v>
      </c>
      <c r="AA59" s="4">
        <f t="shared" si="5"/>
        <v>0</v>
      </c>
      <c r="AB59" s="4">
        <v>0</v>
      </c>
      <c r="AC59" s="4">
        <f t="shared" si="1"/>
        <v>0</v>
      </c>
      <c r="AD59" s="4"/>
      <c r="AE59" s="4"/>
    </row>
    <row r="60" spans="1:31" x14ac:dyDescent="0.25">
      <c r="A60" s="3" t="s">
        <v>26</v>
      </c>
      <c r="B60" s="3" t="s">
        <v>27</v>
      </c>
      <c r="C60" s="3" t="s">
        <v>79</v>
      </c>
      <c r="D60" s="3" t="s">
        <v>80</v>
      </c>
      <c r="E60" s="3" t="s">
        <v>81</v>
      </c>
      <c r="F60" s="3" t="s">
        <v>82</v>
      </c>
      <c r="G60" s="3" t="s">
        <v>40</v>
      </c>
      <c r="H60" s="3" t="s">
        <v>53</v>
      </c>
      <c r="I60" s="3" t="s">
        <v>31</v>
      </c>
      <c r="J60" s="3" t="s">
        <v>56</v>
      </c>
      <c r="K60" s="3" t="s">
        <v>57</v>
      </c>
      <c r="L60" s="4">
        <v>-23876.459899999998</v>
      </c>
      <c r="M60" s="4">
        <v>0</v>
      </c>
      <c r="N60" s="4">
        <v>-19695.697200000002</v>
      </c>
      <c r="O60" s="4">
        <f t="shared" si="8"/>
        <v>-4180.7626999999957</v>
      </c>
      <c r="P60" s="4">
        <v>-4180.7626999999957</v>
      </c>
      <c r="Q60" s="3" t="s">
        <v>27</v>
      </c>
      <c r="R60" s="3" t="s">
        <v>79</v>
      </c>
      <c r="S60" s="3" t="s">
        <v>80</v>
      </c>
      <c r="T60" s="3" t="str">
        <f t="shared" si="6"/>
        <v>OK010102</v>
      </c>
      <c r="U60" s="3" t="str">
        <f t="shared" si="7"/>
        <v>Õigusriigi ja õigusloome kvaliteedi tagamine</v>
      </c>
      <c r="V60" s="3" t="s">
        <v>40</v>
      </c>
      <c r="W60" s="3" t="s">
        <v>53</v>
      </c>
      <c r="X60" s="3" t="s">
        <v>31</v>
      </c>
      <c r="Y60" s="3" t="s">
        <v>56</v>
      </c>
      <c r="Z60" s="3" t="s">
        <v>57</v>
      </c>
      <c r="AA60" s="4">
        <f t="shared" si="5"/>
        <v>-4180.7626999999957</v>
      </c>
      <c r="AB60" s="4">
        <v>0</v>
      </c>
      <c r="AC60" s="4">
        <f t="shared" si="1"/>
        <v>-4180.7626999999957</v>
      </c>
      <c r="AD60" s="4"/>
      <c r="AE60" s="4"/>
    </row>
    <row r="61" spans="1:31" x14ac:dyDescent="0.25">
      <c r="A61" s="3" t="s">
        <v>26</v>
      </c>
      <c r="B61" s="3" t="s">
        <v>27</v>
      </c>
      <c r="C61" s="3" t="s">
        <v>79</v>
      </c>
      <c r="D61" s="3" t="s">
        <v>80</v>
      </c>
      <c r="E61" s="3" t="s">
        <v>81</v>
      </c>
      <c r="F61" s="3" t="s">
        <v>82</v>
      </c>
      <c r="G61" s="3" t="s">
        <v>40</v>
      </c>
      <c r="H61" s="3" t="s">
        <v>41</v>
      </c>
      <c r="I61" s="3" t="s">
        <v>31</v>
      </c>
      <c r="J61" s="3" t="s">
        <v>84</v>
      </c>
      <c r="K61" s="3" t="s">
        <v>85</v>
      </c>
      <c r="L61" s="4">
        <v>-689041.13313456299</v>
      </c>
      <c r="M61" s="4">
        <v>0</v>
      </c>
      <c r="N61" s="4">
        <v>-689041.26860000018</v>
      </c>
      <c r="O61" s="4">
        <f t="shared" si="8"/>
        <v>0.13546543719712645</v>
      </c>
      <c r="P61" s="4">
        <v>0</v>
      </c>
      <c r="Q61" s="3" t="s">
        <v>27</v>
      </c>
      <c r="R61" s="3" t="s">
        <v>79</v>
      </c>
      <c r="S61" s="3" t="s">
        <v>80</v>
      </c>
      <c r="T61" s="3" t="str">
        <f t="shared" si="6"/>
        <v>OK010102</v>
      </c>
      <c r="U61" s="3" t="str">
        <f t="shared" si="7"/>
        <v>Õigusriigi ja õigusloome kvaliteedi tagamine</v>
      </c>
      <c r="V61" s="3" t="s">
        <v>40</v>
      </c>
      <c r="W61" s="3" t="s">
        <v>41</v>
      </c>
      <c r="X61" s="3" t="s">
        <v>31</v>
      </c>
      <c r="Y61" s="3" t="s">
        <v>84</v>
      </c>
      <c r="Z61" s="3" t="s">
        <v>85</v>
      </c>
      <c r="AA61" s="4">
        <f t="shared" si="5"/>
        <v>0</v>
      </c>
      <c r="AB61" s="4">
        <v>0</v>
      </c>
      <c r="AC61" s="4">
        <f t="shared" si="1"/>
        <v>0</v>
      </c>
      <c r="AD61" s="4"/>
      <c r="AE61" s="4"/>
    </row>
    <row r="62" spans="1:31" x14ac:dyDescent="0.25">
      <c r="A62" s="3" t="s">
        <v>26</v>
      </c>
      <c r="B62" s="3" t="s">
        <v>27</v>
      </c>
      <c r="C62" s="3" t="s">
        <v>79</v>
      </c>
      <c r="D62" s="3" t="s">
        <v>80</v>
      </c>
      <c r="E62" s="3" t="s">
        <v>86</v>
      </c>
      <c r="F62" s="3" t="s">
        <v>87</v>
      </c>
      <c r="G62" s="3" t="s">
        <v>40</v>
      </c>
      <c r="H62" s="3" t="s">
        <v>83</v>
      </c>
      <c r="I62" s="3" t="s">
        <v>31</v>
      </c>
      <c r="J62" s="3" t="s">
        <v>28</v>
      </c>
      <c r="K62" s="3" t="s">
        <v>28</v>
      </c>
      <c r="L62" s="4">
        <v>-6000</v>
      </c>
      <c r="M62" s="4">
        <v>0</v>
      </c>
      <c r="N62" s="4">
        <v>-6000</v>
      </c>
      <c r="O62" s="4">
        <f t="shared" si="8"/>
        <v>0</v>
      </c>
      <c r="P62" s="4">
        <v>0</v>
      </c>
      <c r="Q62" s="3" t="s">
        <v>27</v>
      </c>
      <c r="R62" s="3" t="s">
        <v>79</v>
      </c>
      <c r="S62" s="3" t="s">
        <v>80</v>
      </c>
      <c r="T62" s="3" t="str">
        <f t="shared" si="6"/>
        <v>OK010104</v>
      </c>
      <c r="U62" s="3" t="str">
        <f t="shared" si="7"/>
        <v>Konkurentsivõimelise ärikeskkonna tagamine</v>
      </c>
      <c r="V62" s="3" t="s">
        <v>40</v>
      </c>
      <c r="W62" s="3" t="s">
        <v>83</v>
      </c>
      <c r="X62" s="3" t="s">
        <v>31</v>
      </c>
      <c r="Y62" s="3" t="s">
        <v>28</v>
      </c>
      <c r="Z62" s="3" t="s">
        <v>28</v>
      </c>
      <c r="AA62" s="4">
        <f t="shared" si="5"/>
        <v>0</v>
      </c>
      <c r="AB62" s="4">
        <v>0</v>
      </c>
      <c r="AC62" s="4">
        <f t="shared" si="1"/>
        <v>0</v>
      </c>
      <c r="AD62" s="4"/>
      <c r="AE62" s="4"/>
    </row>
    <row r="63" spans="1:31" x14ac:dyDescent="0.25">
      <c r="A63" s="3" t="s">
        <v>26</v>
      </c>
      <c r="B63" s="3" t="s">
        <v>27</v>
      </c>
      <c r="C63" s="3" t="s">
        <v>79</v>
      </c>
      <c r="D63" s="3" t="s">
        <v>80</v>
      </c>
      <c r="E63" s="3" t="s">
        <v>86</v>
      </c>
      <c r="F63" s="3" t="s">
        <v>87</v>
      </c>
      <c r="G63" s="3" t="s">
        <v>40</v>
      </c>
      <c r="H63" s="3" t="s">
        <v>43</v>
      </c>
      <c r="I63" s="3" t="s">
        <v>31</v>
      </c>
      <c r="J63" s="3" t="s">
        <v>28</v>
      </c>
      <c r="K63" s="3" t="s">
        <v>28</v>
      </c>
      <c r="L63" s="4">
        <v>-1110901.4524682746</v>
      </c>
      <c r="M63" s="4">
        <v>-40868</v>
      </c>
      <c r="N63" s="4">
        <v>-1040449.4545827972</v>
      </c>
      <c r="O63" s="4">
        <f t="shared" si="8"/>
        <v>-70451.99788547738</v>
      </c>
      <c r="P63" s="4">
        <v>-70451.99788547738</v>
      </c>
      <c r="Q63" s="3" t="s">
        <v>27</v>
      </c>
      <c r="R63" s="3" t="s">
        <v>79</v>
      </c>
      <c r="S63" s="3" t="s">
        <v>80</v>
      </c>
      <c r="T63" s="3" t="str">
        <f t="shared" si="6"/>
        <v>OK010104</v>
      </c>
      <c r="U63" s="3" t="str">
        <f t="shared" si="7"/>
        <v>Konkurentsivõimelise ärikeskkonna tagamine</v>
      </c>
      <c r="V63" s="3" t="s">
        <v>40</v>
      </c>
      <c r="W63" s="3" t="s">
        <v>43</v>
      </c>
      <c r="X63" s="3" t="s">
        <v>31</v>
      </c>
      <c r="Y63" s="3" t="s">
        <v>28</v>
      </c>
      <c r="Z63" s="3" t="s">
        <v>28</v>
      </c>
      <c r="AA63" s="4">
        <f t="shared" si="5"/>
        <v>-70451.99788547738</v>
      </c>
      <c r="AB63" s="4">
        <v>0</v>
      </c>
      <c r="AC63" s="4">
        <f t="shared" si="1"/>
        <v>-70451.99788547738</v>
      </c>
      <c r="AD63" s="4"/>
      <c r="AE63" s="4"/>
    </row>
    <row r="64" spans="1:31" ht="56.1" customHeight="1" x14ac:dyDescent="0.25">
      <c r="A64" s="3" t="s">
        <v>26</v>
      </c>
      <c r="B64" s="3" t="s">
        <v>27</v>
      </c>
      <c r="C64" s="3" t="s">
        <v>79</v>
      </c>
      <c r="D64" s="3" t="s">
        <v>80</v>
      </c>
      <c r="E64" s="3" t="s">
        <v>86</v>
      </c>
      <c r="F64" s="3" t="s">
        <v>87</v>
      </c>
      <c r="G64" s="3" t="s">
        <v>40</v>
      </c>
      <c r="H64" s="3" t="s">
        <v>41</v>
      </c>
      <c r="I64" s="3" t="s">
        <v>31</v>
      </c>
      <c r="J64" s="3" t="s">
        <v>28</v>
      </c>
      <c r="K64" s="3" t="s">
        <v>28</v>
      </c>
      <c r="L64" s="4">
        <v>-408380.76183120604</v>
      </c>
      <c r="M64" s="4">
        <v>-169497</v>
      </c>
      <c r="N64" s="4">
        <v>-245043.98245575733</v>
      </c>
      <c r="O64" s="4">
        <f t="shared" si="8"/>
        <v>-163336.77937544871</v>
      </c>
      <c r="P64" s="4">
        <v>-163336.77937544865</v>
      </c>
      <c r="Q64" s="3" t="s">
        <v>27</v>
      </c>
      <c r="R64" s="3" t="s">
        <v>79</v>
      </c>
      <c r="S64" s="3" t="s">
        <v>80</v>
      </c>
      <c r="T64" s="3" t="str">
        <f t="shared" si="6"/>
        <v>OK010104</v>
      </c>
      <c r="U64" s="3" t="str">
        <f t="shared" si="7"/>
        <v>Konkurentsivõimelise ärikeskkonna tagamine</v>
      </c>
      <c r="V64" s="3" t="s">
        <v>40</v>
      </c>
      <c r="W64" s="3" t="s">
        <v>41</v>
      </c>
      <c r="X64" s="3" t="s">
        <v>31</v>
      </c>
      <c r="Y64" s="3" t="s">
        <v>28</v>
      </c>
      <c r="Z64" s="3" t="s">
        <v>28</v>
      </c>
      <c r="AA64" s="4">
        <f t="shared" si="5"/>
        <v>-163336.77937544865</v>
      </c>
      <c r="AB64" s="4">
        <v>0</v>
      </c>
      <c r="AC64" s="4">
        <f t="shared" si="1"/>
        <v>-163336.77937544865</v>
      </c>
      <c r="AD64" s="4"/>
      <c r="AE64" s="4"/>
    </row>
    <row r="65" spans="1:31" x14ac:dyDescent="0.25">
      <c r="A65" s="3" t="s">
        <v>26</v>
      </c>
      <c r="B65" s="3" t="s">
        <v>27</v>
      </c>
      <c r="C65" s="3" t="s">
        <v>79</v>
      </c>
      <c r="D65" s="3" t="s">
        <v>80</v>
      </c>
      <c r="E65" s="3" t="s">
        <v>86</v>
      </c>
      <c r="F65" s="3" t="s">
        <v>87</v>
      </c>
      <c r="G65" s="3" t="s">
        <v>40</v>
      </c>
      <c r="H65" s="3" t="s">
        <v>53</v>
      </c>
      <c r="I65" s="3" t="s">
        <v>31</v>
      </c>
      <c r="J65" s="3" t="s">
        <v>56</v>
      </c>
      <c r="K65" s="3" t="s">
        <v>57</v>
      </c>
      <c r="L65" s="4">
        <v>-26591.999900000003</v>
      </c>
      <c r="M65" s="4">
        <v>0</v>
      </c>
      <c r="N65" s="4">
        <v>-21908.762800000004</v>
      </c>
      <c r="O65" s="4">
        <f t="shared" si="8"/>
        <v>-4683.2370999999985</v>
      </c>
      <c r="P65" s="4">
        <v>-4683.2371000000021</v>
      </c>
      <c r="Q65" s="3" t="s">
        <v>27</v>
      </c>
      <c r="R65" s="3" t="s">
        <v>79</v>
      </c>
      <c r="S65" s="3" t="s">
        <v>80</v>
      </c>
      <c r="T65" s="3" t="str">
        <f t="shared" si="6"/>
        <v>OK010104</v>
      </c>
      <c r="U65" s="3" t="str">
        <f t="shared" si="7"/>
        <v>Konkurentsivõimelise ärikeskkonna tagamine</v>
      </c>
      <c r="V65" s="3" t="s">
        <v>40</v>
      </c>
      <c r="W65" s="3" t="s">
        <v>53</v>
      </c>
      <c r="X65" s="3" t="s">
        <v>31</v>
      </c>
      <c r="Y65" s="3" t="s">
        <v>56</v>
      </c>
      <c r="Z65" s="3" t="s">
        <v>57</v>
      </c>
      <c r="AA65" s="4">
        <f t="shared" si="5"/>
        <v>-4683.2371000000021</v>
      </c>
      <c r="AB65" s="4">
        <v>0</v>
      </c>
      <c r="AC65" s="4">
        <f t="shared" si="1"/>
        <v>-4683.2371000000021</v>
      </c>
      <c r="AD65" s="4"/>
      <c r="AE65" s="4"/>
    </row>
    <row r="66" spans="1:31" x14ac:dyDescent="0.25">
      <c r="A66" s="3" t="s">
        <v>26</v>
      </c>
      <c r="B66" s="3" t="s">
        <v>27</v>
      </c>
      <c r="C66" s="3" t="s">
        <v>79</v>
      </c>
      <c r="D66" s="3" t="s">
        <v>80</v>
      </c>
      <c r="E66" s="3" t="s">
        <v>88</v>
      </c>
      <c r="F66" s="3" t="s">
        <v>89</v>
      </c>
      <c r="G66" s="3" t="s">
        <v>40</v>
      </c>
      <c r="H66" s="35" t="s">
        <v>40</v>
      </c>
      <c r="I66" s="36">
        <v>20</v>
      </c>
      <c r="J66" s="3"/>
      <c r="K66" s="3"/>
      <c r="L66" s="4">
        <v>-58896</v>
      </c>
      <c r="M66" s="4"/>
      <c r="N66" s="4"/>
      <c r="O66" s="4">
        <v>-58896</v>
      </c>
      <c r="P66" s="4">
        <v>-58896</v>
      </c>
      <c r="Q66" s="3"/>
      <c r="R66" s="3" t="s">
        <v>79</v>
      </c>
      <c r="S66" s="3" t="s">
        <v>80</v>
      </c>
      <c r="T66" s="3" t="s">
        <v>88</v>
      </c>
      <c r="U66" s="3" t="s">
        <v>89</v>
      </c>
      <c r="V66" s="3" t="s">
        <v>40</v>
      </c>
      <c r="W66" s="3" t="s">
        <v>41</v>
      </c>
      <c r="X66" s="3" t="s">
        <v>31</v>
      </c>
      <c r="Y66" s="3"/>
      <c r="Z66" s="3"/>
      <c r="AA66" s="4">
        <f t="shared" si="5"/>
        <v>-58896</v>
      </c>
      <c r="AB66" s="4">
        <v>0</v>
      </c>
      <c r="AC66" s="4">
        <f t="shared" ref="AC66" si="9">AA66+AB66</f>
        <v>-58896</v>
      </c>
      <c r="AD66" s="4"/>
      <c r="AE66" s="4"/>
    </row>
    <row r="67" spans="1:31" x14ac:dyDescent="0.25">
      <c r="A67" s="3" t="s">
        <v>26</v>
      </c>
      <c r="B67" s="3" t="s">
        <v>27</v>
      </c>
      <c r="C67" s="3" t="s">
        <v>79</v>
      </c>
      <c r="D67" s="3" t="s">
        <v>80</v>
      </c>
      <c r="E67" s="3" t="s">
        <v>88</v>
      </c>
      <c r="F67" s="3" t="s">
        <v>89</v>
      </c>
      <c r="G67" s="3" t="s">
        <v>40</v>
      </c>
      <c r="H67" s="3" t="s">
        <v>83</v>
      </c>
      <c r="I67" s="3" t="s">
        <v>31</v>
      </c>
      <c r="J67" s="3" t="s">
        <v>28</v>
      </c>
      <c r="K67" s="3" t="s">
        <v>28</v>
      </c>
      <c r="L67" s="4">
        <v>-21000</v>
      </c>
      <c r="M67" s="4">
        <v>0</v>
      </c>
      <c r="N67" s="4">
        <v>0</v>
      </c>
      <c r="O67" s="4">
        <f t="shared" si="8"/>
        <v>-21000</v>
      </c>
      <c r="P67" s="4">
        <v>-21000</v>
      </c>
      <c r="Q67" s="3" t="s">
        <v>27</v>
      </c>
      <c r="R67" s="3" t="s">
        <v>79</v>
      </c>
      <c r="S67" s="3" t="s">
        <v>80</v>
      </c>
      <c r="T67" s="3" t="str">
        <f t="shared" ref="T67:T82" si="10">+E67</f>
        <v>OK010201</v>
      </c>
      <c r="U67" s="3" t="str">
        <f t="shared" ref="U67:U82" si="11">+F67</f>
        <v>Kriminaalpoliitika kujundamine ja elluviimine, sh ennetus</v>
      </c>
      <c r="V67" s="3" t="s">
        <v>40</v>
      </c>
      <c r="W67" s="3" t="s">
        <v>83</v>
      </c>
      <c r="X67" s="3" t="s">
        <v>31</v>
      </c>
      <c r="Y67" s="3" t="s">
        <v>28</v>
      </c>
      <c r="Z67" s="3" t="s">
        <v>28</v>
      </c>
      <c r="AA67" s="4">
        <f t="shared" si="5"/>
        <v>-21000</v>
      </c>
      <c r="AB67" s="4">
        <v>0</v>
      </c>
      <c r="AC67" s="4">
        <f t="shared" si="1"/>
        <v>-21000</v>
      </c>
      <c r="AD67" s="4"/>
      <c r="AE67" s="4"/>
    </row>
    <row r="68" spans="1:31" x14ac:dyDescent="0.25">
      <c r="A68" s="3" t="s">
        <v>26</v>
      </c>
      <c r="B68" s="3" t="s">
        <v>27</v>
      </c>
      <c r="C68" s="3" t="s">
        <v>79</v>
      </c>
      <c r="D68" s="3" t="s">
        <v>80</v>
      </c>
      <c r="E68" s="3" t="s">
        <v>88</v>
      </c>
      <c r="F68" s="3" t="s">
        <v>89</v>
      </c>
      <c r="G68" s="3" t="s">
        <v>40</v>
      </c>
      <c r="H68" s="3" t="s">
        <v>41</v>
      </c>
      <c r="I68" s="3" t="s">
        <v>31</v>
      </c>
      <c r="J68" s="3" t="s">
        <v>28</v>
      </c>
      <c r="K68" s="3" t="s">
        <v>28</v>
      </c>
      <c r="L68" s="4">
        <v>-453545.9073468697</v>
      </c>
      <c r="M68" s="4">
        <v>-58190</v>
      </c>
      <c r="N68" s="4">
        <v>-410029.97155281331</v>
      </c>
      <c r="O68" s="4">
        <f t="shared" si="8"/>
        <v>-43515.935794056393</v>
      </c>
      <c r="P68" s="4">
        <v>-43515.935794056393</v>
      </c>
      <c r="Q68" s="3" t="s">
        <v>27</v>
      </c>
      <c r="R68" s="3" t="s">
        <v>79</v>
      </c>
      <c r="S68" s="3" t="s">
        <v>80</v>
      </c>
      <c r="T68" s="3" t="str">
        <f t="shared" si="10"/>
        <v>OK010201</v>
      </c>
      <c r="U68" s="3" t="str">
        <f t="shared" si="11"/>
        <v>Kriminaalpoliitika kujundamine ja elluviimine, sh ennetus</v>
      </c>
      <c r="V68" s="3" t="s">
        <v>40</v>
      </c>
      <c r="W68" s="3" t="s">
        <v>41</v>
      </c>
      <c r="X68" s="3" t="s">
        <v>31</v>
      </c>
      <c r="Y68" s="3" t="s">
        <v>28</v>
      </c>
      <c r="Z68" s="3" t="s">
        <v>28</v>
      </c>
      <c r="AA68" s="4">
        <f t="shared" si="5"/>
        <v>-43515.935794056393</v>
      </c>
      <c r="AB68" s="4">
        <v>0</v>
      </c>
      <c r="AC68" s="4">
        <f t="shared" si="1"/>
        <v>-43515.935794056393</v>
      </c>
      <c r="AD68" s="4"/>
      <c r="AE68" s="4"/>
    </row>
    <row r="69" spans="1:31" x14ac:dyDescent="0.25">
      <c r="A69" s="3" t="s">
        <v>26</v>
      </c>
      <c r="B69" s="3" t="s">
        <v>27</v>
      </c>
      <c r="C69" s="3" t="s">
        <v>79</v>
      </c>
      <c r="D69" s="3" t="s">
        <v>80</v>
      </c>
      <c r="E69" s="3" t="s">
        <v>88</v>
      </c>
      <c r="F69" s="3" t="s">
        <v>89</v>
      </c>
      <c r="G69" s="3" t="s">
        <v>40</v>
      </c>
      <c r="H69" s="3" t="s">
        <v>43</v>
      </c>
      <c r="I69" s="3" t="s">
        <v>31</v>
      </c>
      <c r="J69" s="3" t="s">
        <v>28</v>
      </c>
      <c r="K69" s="3" t="s">
        <v>28</v>
      </c>
      <c r="L69" s="4">
        <v>-1623156.5815158265</v>
      </c>
      <c r="M69" s="4">
        <v>-178095</v>
      </c>
      <c r="N69" s="4">
        <v>-1580969.2790736137</v>
      </c>
      <c r="O69" s="4">
        <f t="shared" si="8"/>
        <v>-42187.302442212822</v>
      </c>
      <c r="P69" s="4">
        <v>-42187.302442212822</v>
      </c>
      <c r="Q69" s="3" t="s">
        <v>27</v>
      </c>
      <c r="R69" s="3" t="s">
        <v>79</v>
      </c>
      <c r="S69" s="3" t="s">
        <v>80</v>
      </c>
      <c r="T69" s="3" t="str">
        <f t="shared" si="10"/>
        <v>OK010201</v>
      </c>
      <c r="U69" s="3" t="str">
        <f t="shared" si="11"/>
        <v>Kriminaalpoliitika kujundamine ja elluviimine, sh ennetus</v>
      </c>
      <c r="V69" s="3" t="s">
        <v>40</v>
      </c>
      <c r="W69" s="3" t="s">
        <v>43</v>
      </c>
      <c r="X69" s="3" t="s">
        <v>31</v>
      </c>
      <c r="Y69" s="3" t="s">
        <v>28</v>
      </c>
      <c r="Z69" s="3" t="s">
        <v>28</v>
      </c>
      <c r="AA69" s="4">
        <f t="shared" si="5"/>
        <v>-42187.302442212822</v>
      </c>
      <c r="AB69" s="4">
        <v>0</v>
      </c>
      <c r="AC69" s="4">
        <f t="shared" si="1"/>
        <v>-42187.302442212822</v>
      </c>
      <c r="AD69" s="4"/>
      <c r="AE69" s="4"/>
    </row>
    <row r="70" spans="1:31" x14ac:dyDescent="0.25">
      <c r="A70" s="3" t="s">
        <v>26</v>
      </c>
      <c r="B70" s="3" t="s">
        <v>27</v>
      </c>
      <c r="C70" s="3" t="s">
        <v>79</v>
      </c>
      <c r="D70" s="3" t="s">
        <v>80</v>
      </c>
      <c r="E70" s="3" t="s">
        <v>88</v>
      </c>
      <c r="F70" s="3" t="s">
        <v>89</v>
      </c>
      <c r="G70" s="3" t="s">
        <v>40</v>
      </c>
      <c r="H70" s="3" t="s">
        <v>53</v>
      </c>
      <c r="I70" s="3" t="s">
        <v>31</v>
      </c>
      <c r="J70" s="3" t="s">
        <v>56</v>
      </c>
      <c r="K70" s="3" t="s">
        <v>57</v>
      </c>
      <c r="L70" s="4">
        <v>-193254</v>
      </c>
      <c r="M70" s="4">
        <v>0</v>
      </c>
      <c r="N70" s="4">
        <v>-192056.33</v>
      </c>
      <c r="O70" s="4">
        <f t="shared" si="8"/>
        <v>-1197.6700000000128</v>
      </c>
      <c r="P70" s="4">
        <v>-1197.6700000000128</v>
      </c>
      <c r="Q70" s="3" t="s">
        <v>27</v>
      </c>
      <c r="R70" s="3" t="s">
        <v>79</v>
      </c>
      <c r="S70" s="3" t="s">
        <v>80</v>
      </c>
      <c r="T70" s="3" t="str">
        <f t="shared" si="10"/>
        <v>OK010201</v>
      </c>
      <c r="U70" s="3" t="str">
        <f t="shared" si="11"/>
        <v>Kriminaalpoliitika kujundamine ja elluviimine, sh ennetus</v>
      </c>
      <c r="V70" s="3" t="s">
        <v>40</v>
      </c>
      <c r="W70" s="3" t="s">
        <v>53</v>
      </c>
      <c r="X70" s="3" t="s">
        <v>31</v>
      </c>
      <c r="Y70" s="3" t="s">
        <v>56</v>
      </c>
      <c r="Z70" s="3" t="s">
        <v>57</v>
      </c>
      <c r="AA70" s="4">
        <f t="shared" si="5"/>
        <v>-1197.6700000000128</v>
      </c>
      <c r="AB70" s="4">
        <v>0</v>
      </c>
      <c r="AC70" s="4">
        <f t="shared" ref="AC70:AC121" si="12">AA70+AB70</f>
        <v>-1197.6700000000128</v>
      </c>
      <c r="AD70" s="4"/>
      <c r="AE70" s="4"/>
    </row>
    <row r="71" spans="1:31" x14ac:dyDescent="0.25">
      <c r="A71" s="3" t="s">
        <v>26</v>
      </c>
      <c r="B71" s="3" t="s">
        <v>27</v>
      </c>
      <c r="C71" s="3" t="s">
        <v>79</v>
      </c>
      <c r="D71" s="3" t="s">
        <v>80</v>
      </c>
      <c r="E71" s="3" t="s">
        <v>90</v>
      </c>
      <c r="F71" s="3" t="s">
        <v>91</v>
      </c>
      <c r="G71" s="3" t="s">
        <v>40</v>
      </c>
      <c r="H71" s="3" t="s">
        <v>53</v>
      </c>
      <c r="I71" s="3" t="s">
        <v>31</v>
      </c>
      <c r="J71" s="3" t="s">
        <v>28</v>
      </c>
      <c r="K71" s="3" t="s">
        <v>28</v>
      </c>
      <c r="L71" s="4">
        <v>-144999.9999</v>
      </c>
      <c r="M71" s="4">
        <v>0</v>
      </c>
      <c r="N71" s="4">
        <v>-144999.99998666666</v>
      </c>
      <c r="O71" s="4">
        <f t="shared" si="8"/>
        <v>8.6666666902601719E-5</v>
      </c>
      <c r="P71" s="4">
        <v>0</v>
      </c>
      <c r="Q71" s="3" t="s">
        <v>27</v>
      </c>
      <c r="R71" s="3" t="s">
        <v>79</v>
      </c>
      <c r="S71" s="3" t="s">
        <v>80</v>
      </c>
      <c r="T71" s="3" t="str">
        <f t="shared" si="10"/>
        <v>OK010301</v>
      </c>
      <c r="U71" s="3" t="str">
        <f t="shared" si="11"/>
        <v>Karistuste täideviimise korraldamine</v>
      </c>
      <c r="V71" s="3" t="s">
        <v>40</v>
      </c>
      <c r="W71" s="3" t="s">
        <v>53</v>
      </c>
      <c r="X71" s="3" t="s">
        <v>31</v>
      </c>
      <c r="Y71" s="3" t="s">
        <v>28</v>
      </c>
      <c r="Z71" s="3" t="s">
        <v>28</v>
      </c>
      <c r="AA71" s="4">
        <f t="shared" si="5"/>
        <v>0</v>
      </c>
      <c r="AB71" s="4">
        <v>0</v>
      </c>
      <c r="AC71" s="4">
        <f t="shared" si="12"/>
        <v>0</v>
      </c>
      <c r="AD71" s="4"/>
      <c r="AE71" s="4"/>
    </row>
    <row r="72" spans="1:31" x14ac:dyDescent="0.25">
      <c r="A72" s="3" t="s">
        <v>26</v>
      </c>
      <c r="B72" s="3" t="s">
        <v>27</v>
      </c>
      <c r="C72" s="3" t="s">
        <v>79</v>
      </c>
      <c r="D72" s="3" t="s">
        <v>80</v>
      </c>
      <c r="E72" s="3" t="s">
        <v>90</v>
      </c>
      <c r="F72" s="3" t="s">
        <v>91</v>
      </c>
      <c r="G72" s="3" t="s">
        <v>40</v>
      </c>
      <c r="H72" s="3" t="s">
        <v>41</v>
      </c>
      <c r="I72" s="3" t="s">
        <v>31</v>
      </c>
      <c r="J72" s="3" t="s">
        <v>28</v>
      </c>
      <c r="K72" s="3" t="s">
        <v>28</v>
      </c>
      <c r="L72" s="4">
        <v>-247130.56764111039</v>
      </c>
      <c r="M72" s="4">
        <v>1.9999966025352478E-4</v>
      </c>
      <c r="N72" s="4">
        <v>-188213.63592710672</v>
      </c>
      <c r="O72" s="4">
        <f t="shared" si="8"/>
        <v>-58916.931714003673</v>
      </c>
      <c r="P72" s="4">
        <v>-58916.931714003586</v>
      </c>
      <c r="Q72" s="3" t="s">
        <v>27</v>
      </c>
      <c r="R72" s="3" t="s">
        <v>79</v>
      </c>
      <c r="S72" s="3" t="s">
        <v>80</v>
      </c>
      <c r="T72" s="3" t="str">
        <f t="shared" si="10"/>
        <v>OK010301</v>
      </c>
      <c r="U72" s="3" t="str">
        <f t="shared" si="11"/>
        <v>Karistuste täideviimise korraldamine</v>
      </c>
      <c r="V72" s="3" t="s">
        <v>40</v>
      </c>
      <c r="W72" s="3" t="s">
        <v>41</v>
      </c>
      <c r="X72" s="3" t="s">
        <v>31</v>
      </c>
      <c r="Y72" s="3" t="s">
        <v>28</v>
      </c>
      <c r="Z72" s="3" t="s">
        <v>28</v>
      </c>
      <c r="AA72" s="4">
        <f t="shared" si="5"/>
        <v>-58916.931714003586</v>
      </c>
      <c r="AB72" s="4">
        <v>0</v>
      </c>
      <c r="AC72" s="4">
        <f t="shared" si="12"/>
        <v>-58916.931714003586</v>
      </c>
      <c r="AD72" s="4"/>
      <c r="AE72" s="4"/>
    </row>
    <row r="73" spans="1:31" x14ac:dyDescent="0.25">
      <c r="A73" s="3" t="s">
        <v>26</v>
      </c>
      <c r="B73" s="3" t="s">
        <v>27</v>
      </c>
      <c r="C73" s="3" t="s">
        <v>79</v>
      </c>
      <c r="D73" s="3" t="s">
        <v>80</v>
      </c>
      <c r="E73" s="3" t="s">
        <v>90</v>
      </c>
      <c r="F73" s="3" t="s">
        <v>91</v>
      </c>
      <c r="G73" s="3" t="s">
        <v>40</v>
      </c>
      <c r="H73" s="3" t="s">
        <v>83</v>
      </c>
      <c r="I73" s="3" t="s">
        <v>31</v>
      </c>
      <c r="J73" s="3" t="s">
        <v>28</v>
      </c>
      <c r="K73" s="3" t="s">
        <v>28</v>
      </c>
      <c r="L73" s="4">
        <v>-799.99990000000003</v>
      </c>
      <c r="M73" s="4">
        <v>0</v>
      </c>
      <c r="N73" s="4">
        <v>-800</v>
      </c>
      <c r="O73" s="4">
        <f t="shared" si="8"/>
        <v>9.9999999974897946E-5</v>
      </c>
      <c r="P73" s="4">
        <v>0</v>
      </c>
      <c r="Q73" s="3" t="s">
        <v>27</v>
      </c>
      <c r="R73" s="3" t="s">
        <v>79</v>
      </c>
      <c r="S73" s="3" t="s">
        <v>80</v>
      </c>
      <c r="T73" s="3" t="str">
        <f t="shared" si="10"/>
        <v>OK010301</v>
      </c>
      <c r="U73" s="3" t="str">
        <f t="shared" si="11"/>
        <v>Karistuste täideviimise korraldamine</v>
      </c>
      <c r="V73" s="3" t="s">
        <v>40</v>
      </c>
      <c r="W73" s="3" t="s">
        <v>83</v>
      </c>
      <c r="X73" s="3" t="s">
        <v>31</v>
      </c>
      <c r="Y73" s="3" t="s">
        <v>28</v>
      </c>
      <c r="Z73" s="3" t="s">
        <v>28</v>
      </c>
      <c r="AA73" s="4">
        <f t="shared" si="5"/>
        <v>0</v>
      </c>
      <c r="AB73" s="4">
        <v>0</v>
      </c>
      <c r="AC73" s="4">
        <f t="shared" si="12"/>
        <v>0</v>
      </c>
      <c r="AD73" s="4"/>
      <c r="AE73" s="4"/>
    </row>
    <row r="74" spans="1:31" x14ac:dyDescent="0.25">
      <c r="A74" s="3" t="s">
        <v>26</v>
      </c>
      <c r="B74" s="3" t="s">
        <v>27</v>
      </c>
      <c r="C74" s="3" t="s">
        <v>79</v>
      </c>
      <c r="D74" s="3" t="s">
        <v>80</v>
      </c>
      <c r="E74" s="3" t="s">
        <v>90</v>
      </c>
      <c r="F74" s="3" t="s">
        <v>91</v>
      </c>
      <c r="G74" s="3" t="s">
        <v>40</v>
      </c>
      <c r="H74" s="3" t="s">
        <v>43</v>
      </c>
      <c r="I74" s="3" t="s">
        <v>31</v>
      </c>
      <c r="J74" s="3" t="s">
        <v>28</v>
      </c>
      <c r="K74" s="3" t="s">
        <v>28</v>
      </c>
      <c r="L74" s="4">
        <v>-1856925.7504148134</v>
      </c>
      <c r="M74" s="4">
        <v>-13446</v>
      </c>
      <c r="N74" s="4">
        <v>-1730843.8972095072</v>
      </c>
      <c r="O74" s="4">
        <f t="shared" si="8"/>
        <v>-126081.85320530622</v>
      </c>
      <c r="P74" s="4">
        <v>-126081.85320530622</v>
      </c>
      <c r="Q74" s="3" t="s">
        <v>27</v>
      </c>
      <c r="R74" s="3" t="s">
        <v>79</v>
      </c>
      <c r="S74" s="3" t="s">
        <v>80</v>
      </c>
      <c r="T74" s="3" t="str">
        <f t="shared" si="10"/>
        <v>OK010301</v>
      </c>
      <c r="U74" s="3" t="str">
        <f t="shared" si="11"/>
        <v>Karistuste täideviimise korraldamine</v>
      </c>
      <c r="V74" s="3" t="s">
        <v>40</v>
      </c>
      <c r="W74" s="3" t="s">
        <v>43</v>
      </c>
      <c r="X74" s="3" t="s">
        <v>31</v>
      </c>
      <c r="Y74" s="3" t="s">
        <v>28</v>
      </c>
      <c r="Z74" s="3" t="s">
        <v>28</v>
      </c>
      <c r="AA74" s="4">
        <f t="shared" si="5"/>
        <v>-126081.85320530622</v>
      </c>
      <c r="AB74" s="4">
        <v>0</v>
      </c>
      <c r="AC74" s="4">
        <f t="shared" si="12"/>
        <v>-126081.85320530622</v>
      </c>
      <c r="AD74" s="4"/>
      <c r="AE74" s="4"/>
    </row>
    <row r="75" spans="1:31" x14ac:dyDescent="0.25">
      <c r="A75" s="3" t="s">
        <v>26</v>
      </c>
      <c r="B75" s="3" t="s">
        <v>27</v>
      </c>
      <c r="C75" s="3" t="s">
        <v>79</v>
      </c>
      <c r="D75" s="3" t="s">
        <v>80</v>
      </c>
      <c r="E75" s="3" t="s">
        <v>90</v>
      </c>
      <c r="F75" s="3" t="s">
        <v>91</v>
      </c>
      <c r="G75" s="3" t="s">
        <v>40</v>
      </c>
      <c r="H75" s="3" t="s">
        <v>53</v>
      </c>
      <c r="I75" s="3" t="s">
        <v>31</v>
      </c>
      <c r="J75" s="3" t="s">
        <v>56</v>
      </c>
      <c r="K75" s="3" t="s">
        <v>57</v>
      </c>
      <c r="L75" s="4">
        <v>-8149</v>
      </c>
      <c r="M75" s="4">
        <v>0</v>
      </c>
      <c r="N75" s="4">
        <v>-8149</v>
      </c>
      <c r="O75" s="4">
        <f t="shared" si="8"/>
        <v>0</v>
      </c>
      <c r="P75" s="4">
        <v>0</v>
      </c>
      <c r="Q75" s="3" t="s">
        <v>27</v>
      </c>
      <c r="R75" s="3" t="s">
        <v>79</v>
      </c>
      <c r="S75" s="3" t="s">
        <v>80</v>
      </c>
      <c r="T75" s="3" t="str">
        <f t="shared" si="10"/>
        <v>OK010301</v>
      </c>
      <c r="U75" s="3" t="str">
        <f t="shared" si="11"/>
        <v>Karistuste täideviimise korraldamine</v>
      </c>
      <c r="V75" s="3" t="s">
        <v>40</v>
      </c>
      <c r="W75" s="3" t="s">
        <v>53</v>
      </c>
      <c r="X75" s="3" t="s">
        <v>31</v>
      </c>
      <c r="Y75" s="3" t="s">
        <v>56</v>
      </c>
      <c r="Z75" s="3" t="s">
        <v>57</v>
      </c>
      <c r="AA75" s="4">
        <f t="shared" si="5"/>
        <v>0</v>
      </c>
      <c r="AB75" s="4">
        <v>0</v>
      </c>
      <c r="AC75" s="4">
        <f t="shared" si="12"/>
        <v>0</v>
      </c>
      <c r="AD75" s="4"/>
      <c r="AE75" s="4"/>
    </row>
    <row r="76" spans="1:31" x14ac:dyDescent="0.25">
      <c r="A76" s="3" t="s">
        <v>26</v>
      </c>
      <c r="B76" s="3" t="s">
        <v>27</v>
      </c>
      <c r="C76" s="3" t="s">
        <v>79</v>
      </c>
      <c r="D76" s="3" t="s">
        <v>80</v>
      </c>
      <c r="E76" s="3" t="s">
        <v>90</v>
      </c>
      <c r="F76" s="3" t="s">
        <v>91</v>
      </c>
      <c r="G76" s="3" t="s">
        <v>40</v>
      </c>
      <c r="H76" s="3" t="s">
        <v>41</v>
      </c>
      <c r="I76" s="3" t="s">
        <v>31</v>
      </c>
      <c r="J76" s="3" t="s">
        <v>84</v>
      </c>
      <c r="K76" s="3" t="s">
        <v>85</v>
      </c>
      <c r="L76" s="4">
        <v>-75116.716632058931</v>
      </c>
      <c r="M76" s="4">
        <v>0</v>
      </c>
      <c r="N76" s="4">
        <v>-75116.731400000019</v>
      </c>
      <c r="O76" s="4">
        <f t="shared" si="8"/>
        <v>1.476794108748436E-2</v>
      </c>
      <c r="P76" s="4">
        <v>0</v>
      </c>
      <c r="Q76" s="3" t="s">
        <v>27</v>
      </c>
      <c r="R76" s="3" t="s">
        <v>79</v>
      </c>
      <c r="S76" s="3" t="s">
        <v>80</v>
      </c>
      <c r="T76" s="3" t="str">
        <f t="shared" si="10"/>
        <v>OK010301</v>
      </c>
      <c r="U76" s="3" t="str">
        <f t="shared" si="11"/>
        <v>Karistuste täideviimise korraldamine</v>
      </c>
      <c r="V76" s="3" t="s">
        <v>40</v>
      </c>
      <c r="W76" s="3" t="s">
        <v>41</v>
      </c>
      <c r="X76" s="3" t="s">
        <v>31</v>
      </c>
      <c r="Y76" s="3" t="s">
        <v>84</v>
      </c>
      <c r="Z76" s="3" t="s">
        <v>85</v>
      </c>
      <c r="AA76" s="4">
        <f t="shared" si="5"/>
        <v>0</v>
      </c>
      <c r="AB76" s="4">
        <v>0</v>
      </c>
      <c r="AC76" s="4">
        <f t="shared" si="12"/>
        <v>0</v>
      </c>
      <c r="AD76" s="4"/>
      <c r="AE76" s="4"/>
    </row>
    <row r="77" spans="1:31" x14ac:dyDescent="0.25">
      <c r="A77" s="3" t="s">
        <v>26</v>
      </c>
      <c r="B77" s="3" t="s">
        <v>27</v>
      </c>
      <c r="C77" s="3" t="s">
        <v>79</v>
      </c>
      <c r="D77" s="3" t="s">
        <v>80</v>
      </c>
      <c r="E77" s="3" t="s">
        <v>92</v>
      </c>
      <c r="F77" s="3" t="s">
        <v>93</v>
      </c>
      <c r="G77" s="3" t="s">
        <v>40</v>
      </c>
      <c r="H77" s="3" t="s">
        <v>43</v>
      </c>
      <c r="I77" s="3" t="s">
        <v>31</v>
      </c>
      <c r="J77" s="3" t="s">
        <v>28</v>
      </c>
      <c r="K77" s="3" t="s">
        <v>28</v>
      </c>
      <c r="L77" s="4">
        <v>-2756220.0217390126</v>
      </c>
      <c r="M77" s="4">
        <v>-198104.00000000003</v>
      </c>
      <c r="N77" s="4">
        <v>-2636716.6180381067</v>
      </c>
      <c r="O77" s="4">
        <f t="shared" si="8"/>
        <v>-119503.40370090585</v>
      </c>
      <c r="P77" s="4">
        <v>-119503.40370090585</v>
      </c>
      <c r="Q77" s="3" t="s">
        <v>27</v>
      </c>
      <c r="R77" s="3" t="s">
        <v>79</v>
      </c>
      <c r="S77" s="3" t="s">
        <v>80</v>
      </c>
      <c r="T77" s="3" t="str">
        <f t="shared" si="10"/>
        <v>OK010401</v>
      </c>
      <c r="U77" s="3" t="str">
        <f t="shared" si="11"/>
        <v>Õigusemõistmise ja õigusteenuste tagamine</v>
      </c>
      <c r="V77" s="3" t="s">
        <v>40</v>
      </c>
      <c r="W77" s="3" t="s">
        <v>43</v>
      </c>
      <c r="X77" s="3" t="s">
        <v>31</v>
      </c>
      <c r="Y77" s="3" t="s">
        <v>28</v>
      </c>
      <c r="Z77" s="3" t="s">
        <v>28</v>
      </c>
      <c r="AA77" s="4">
        <f t="shared" si="5"/>
        <v>-119503.40370090585</v>
      </c>
      <c r="AB77" s="4">
        <v>0</v>
      </c>
      <c r="AC77" s="4">
        <f t="shared" si="12"/>
        <v>-119503.40370090585</v>
      </c>
      <c r="AD77" s="4"/>
      <c r="AE77" s="4"/>
    </row>
    <row r="78" spans="1:31" x14ac:dyDescent="0.25">
      <c r="A78" s="3" t="s">
        <v>26</v>
      </c>
      <c r="B78" s="3" t="s">
        <v>27</v>
      </c>
      <c r="C78" s="3" t="s">
        <v>79</v>
      </c>
      <c r="D78" s="3" t="s">
        <v>80</v>
      </c>
      <c r="E78" s="3" t="s">
        <v>92</v>
      </c>
      <c r="F78" s="3" t="s">
        <v>93</v>
      </c>
      <c r="G78" s="3" t="s">
        <v>40</v>
      </c>
      <c r="H78" s="3" t="s">
        <v>53</v>
      </c>
      <c r="I78" s="3" t="s">
        <v>31</v>
      </c>
      <c r="J78" s="3" t="s">
        <v>28</v>
      </c>
      <c r="K78" s="3" t="s">
        <v>28</v>
      </c>
      <c r="L78" s="4">
        <v>-1042800</v>
      </c>
      <c r="M78" s="4">
        <v>0</v>
      </c>
      <c r="N78" s="4">
        <v>-1037787.6299066667</v>
      </c>
      <c r="O78" s="4">
        <f t="shared" si="8"/>
        <v>-5012.3700933333021</v>
      </c>
      <c r="P78" s="4">
        <v>-5012.3700933333239</v>
      </c>
      <c r="Q78" s="3" t="s">
        <v>27</v>
      </c>
      <c r="R78" s="3" t="s">
        <v>79</v>
      </c>
      <c r="S78" s="3" t="s">
        <v>80</v>
      </c>
      <c r="T78" s="3" t="str">
        <f t="shared" si="10"/>
        <v>OK010401</v>
      </c>
      <c r="U78" s="3" t="str">
        <f t="shared" si="11"/>
        <v>Õigusemõistmise ja õigusteenuste tagamine</v>
      </c>
      <c r="V78" s="3" t="s">
        <v>40</v>
      </c>
      <c r="W78" s="3" t="s">
        <v>53</v>
      </c>
      <c r="X78" s="3" t="s">
        <v>31</v>
      </c>
      <c r="Y78" s="3" t="s">
        <v>28</v>
      </c>
      <c r="Z78" s="3" t="s">
        <v>28</v>
      </c>
      <c r="AA78" s="4">
        <f t="shared" si="5"/>
        <v>-5012.3700933333239</v>
      </c>
      <c r="AB78" s="4">
        <v>0</v>
      </c>
      <c r="AC78" s="4">
        <f t="shared" si="12"/>
        <v>-5012.3700933333239</v>
      </c>
      <c r="AD78" s="4"/>
      <c r="AE78" s="4"/>
    </row>
    <row r="79" spans="1:31" x14ac:dyDescent="0.25">
      <c r="A79" s="3" t="s">
        <v>26</v>
      </c>
      <c r="B79" s="3" t="s">
        <v>27</v>
      </c>
      <c r="C79" s="3" t="s">
        <v>79</v>
      </c>
      <c r="D79" s="3" t="s">
        <v>80</v>
      </c>
      <c r="E79" s="3" t="s">
        <v>92</v>
      </c>
      <c r="F79" s="3" t="s">
        <v>93</v>
      </c>
      <c r="G79" s="3" t="s">
        <v>40</v>
      </c>
      <c r="H79" s="3" t="s">
        <v>41</v>
      </c>
      <c r="I79" s="3" t="s">
        <v>31</v>
      </c>
      <c r="J79" s="3" t="s">
        <v>28</v>
      </c>
      <c r="K79" s="3" t="s">
        <v>28</v>
      </c>
      <c r="L79" s="4">
        <v>-716267.29391425918</v>
      </c>
      <c r="M79" s="4">
        <v>-554285.99999999919</v>
      </c>
      <c r="N79" s="4">
        <v>-707466.88409970689</v>
      </c>
      <c r="O79" s="4">
        <f t="shared" si="8"/>
        <v>-8800.4098145522876</v>
      </c>
      <c r="P79" s="4">
        <v>-8800.4098145522876</v>
      </c>
      <c r="Q79" s="3" t="s">
        <v>27</v>
      </c>
      <c r="R79" s="3" t="s">
        <v>79</v>
      </c>
      <c r="S79" s="3" t="s">
        <v>80</v>
      </c>
      <c r="T79" s="3" t="str">
        <f t="shared" si="10"/>
        <v>OK010401</v>
      </c>
      <c r="U79" s="3" t="str">
        <f t="shared" si="11"/>
        <v>Õigusemõistmise ja õigusteenuste tagamine</v>
      </c>
      <c r="V79" s="3" t="s">
        <v>40</v>
      </c>
      <c r="W79" s="3" t="s">
        <v>41</v>
      </c>
      <c r="X79" s="3" t="s">
        <v>31</v>
      </c>
      <c r="Y79" s="3" t="s">
        <v>28</v>
      </c>
      <c r="Z79" s="3" t="s">
        <v>28</v>
      </c>
      <c r="AA79" s="4">
        <f t="shared" si="5"/>
        <v>-8800.4098145522876</v>
      </c>
      <c r="AB79" s="4">
        <v>0</v>
      </c>
      <c r="AC79" s="4">
        <f t="shared" si="12"/>
        <v>-8800.4098145522876</v>
      </c>
      <c r="AD79" s="4"/>
      <c r="AE79" s="4"/>
    </row>
    <row r="80" spans="1:31" x14ac:dyDescent="0.25">
      <c r="A80" s="3" t="s">
        <v>26</v>
      </c>
      <c r="B80" s="3" t="s">
        <v>27</v>
      </c>
      <c r="C80" s="3" t="s">
        <v>79</v>
      </c>
      <c r="D80" s="3" t="s">
        <v>80</v>
      </c>
      <c r="E80" s="3" t="s">
        <v>92</v>
      </c>
      <c r="F80" s="3" t="s">
        <v>93</v>
      </c>
      <c r="G80" s="3" t="s">
        <v>40</v>
      </c>
      <c r="H80" s="3" t="s">
        <v>53</v>
      </c>
      <c r="I80" s="3" t="s">
        <v>31</v>
      </c>
      <c r="J80" s="3" t="s">
        <v>32</v>
      </c>
      <c r="K80" s="3" t="s">
        <v>33</v>
      </c>
      <c r="L80" s="4">
        <v>-82000</v>
      </c>
      <c r="M80" s="4">
        <v>0</v>
      </c>
      <c r="N80" s="4">
        <v>-45634.210000000006</v>
      </c>
      <c r="O80" s="4">
        <f t="shared" si="8"/>
        <v>-36365.789999999994</v>
      </c>
      <c r="P80" s="4">
        <v>-36365.789999999994</v>
      </c>
      <c r="Q80" s="3" t="s">
        <v>27</v>
      </c>
      <c r="R80" s="3" t="s">
        <v>79</v>
      </c>
      <c r="S80" s="3" t="s">
        <v>80</v>
      </c>
      <c r="T80" s="3" t="str">
        <f t="shared" si="10"/>
        <v>OK010401</v>
      </c>
      <c r="U80" s="3" t="str">
        <f t="shared" si="11"/>
        <v>Õigusemõistmise ja õigusteenuste tagamine</v>
      </c>
      <c r="V80" s="3" t="s">
        <v>40</v>
      </c>
      <c r="W80" s="3" t="s">
        <v>53</v>
      </c>
      <c r="X80" s="3" t="s">
        <v>31</v>
      </c>
      <c r="Y80" s="3" t="s">
        <v>32</v>
      </c>
      <c r="Z80" s="3" t="s">
        <v>33</v>
      </c>
      <c r="AA80" s="4">
        <f t="shared" si="5"/>
        <v>-36365.789999999994</v>
      </c>
      <c r="AB80" s="4">
        <v>0</v>
      </c>
      <c r="AC80" s="4">
        <f t="shared" si="12"/>
        <v>-36365.789999999994</v>
      </c>
      <c r="AD80" s="4"/>
      <c r="AE80" s="4"/>
    </row>
    <row r="81" spans="1:31" x14ac:dyDescent="0.25">
      <c r="A81" s="3" t="s">
        <v>26</v>
      </c>
      <c r="B81" s="3" t="s">
        <v>27</v>
      </c>
      <c r="C81" s="3" t="s">
        <v>79</v>
      </c>
      <c r="D81" s="3" t="s">
        <v>80</v>
      </c>
      <c r="E81" s="3" t="s">
        <v>92</v>
      </c>
      <c r="F81" s="3" t="s">
        <v>93</v>
      </c>
      <c r="G81" s="3" t="s">
        <v>40</v>
      </c>
      <c r="H81" s="3" t="s">
        <v>53</v>
      </c>
      <c r="I81" s="3" t="s">
        <v>31</v>
      </c>
      <c r="J81" s="3" t="s">
        <v>56</v>
      </c>
      <c r="K81" s="3" t="s">
        <v>57</v>
      </c>
      <c r="L81" s="4">
        <v>-2050</v>
      </c>
      <c r="M81" s="4">
        <v>0</v>
      </c>
      <c r="N81" s="4">
        <v>-2050</v>
      </c>
      <c r="O81" s="4">
        <f t="shared" si="8"/>
        <v>0</v>
      </c>
      <c r="P81" s="4">
        <v>0</v>
      </c>
      <c r="Q81" s="3" t="s">
        <v>27</v>
      </c>
      <c r="R81" s="3" t="s">
        <v>79</v>
      </c>
      <c r="S81" s="3" t="s">
        <v>80</v>
      </c>
      <c r="T81" s="3" t="str">
        <f t="shared" si="10"/>
        <v>OK010401</v>
      </c>
      <c r="U81" s="3" t="str">
        <f t="shared" si="11"/>
        <v>Õigusemõistmise ja õigusteenuste tagamine</v>
      </c>
      <c r="V81" s="3" t="s">
        <v>40</v>
      </c>
      <c r="W81" s="3" t="s">
        <v>53</v>
      </c>
      <c r="X81" s="3" t="s">
        <v>31</v>
      </c>
      <c r="Y81" s="3" t="s">
        <v>56</v>
      </c>
      <c r="Z81" s="3" t="s">
        <v>57</v>
      </c>
      <c r="AA81" s="4">
        <f t="shared" si="5"/>
        <v>0</v>
      </c>
      <c r="AB81" s="4">
        <v>0</v>
      </c>
      <c r="AC81" s="4">
        <f t="shared" si="12"/>
        <v>0</v>
      </c>
      <c r="AD81" s="4"/>
      <c r="AE81" s="4"/>
    </row>
    <row r="82" spans="1:31" x14ac:dyDescent="0.25">
      <c r="A82" s="3" t="s">
        <v>26</v>
      </c>
      <c r="B82" s="3" t="s">
        <v>27</v>
      </c>
      <c r="C82" s="3" t="s">
        <v>79</v>
      </c>
      <c r="D82" s="3" t="s">
        <v>80</v>
      </c>
      <c r="E82" s="3" t="s">
        <v>92</v>
      </c>
      <c r="F82" s="3" t="s">
        <v>93</v>
      </c>
      <c r="G82" s="3" t="s">
        <v>40</v>
      </c>
      <c r="H82" s="3" t="s">
        <v>53</v>
      </c>
      <c r="I82" s="3" t="s">
        <v>31</v>
      </c>
      <c r="J82" s="3" t="s">
        <v>94</v>
      </c>
      <c r="K82" s="3" t="s">
        <v>95</v>
      </c>
      <c r="L82" s="4">
        <v>-5492999.9998000003</v>
      </c>
      <c r="M82" s="4">
        <v>0</v>
      </c>
      <c r="N82" s="4">
        <v>-5489277.8500000006</v>
      </c>
      <c r="O82" s="4">
        <f t="shared" si="8"/>
        <v>-3722.149799999781</v>
      </c>
      <c r="P82" s="4">
        <v>-3722.1498000002466</v>
      </c>
      <c r="Q82" s="3" t="s">
        <v>27</v>
      </c>
      <c r="R82" s="3" t="s">
        <v>79</v>
      </c>
      <c r="S82" s="3" t="s">
        <v>80</v>
      </c>
      <c r="T82" s="3" t="str">
        <f t="shared" si="10"/>
        <v>OK010401</v>
      </c>
      <c r="U82" s="3" t="str">
        <f t="shared" si="11"/>
        <v>Õigusemõistmise ja õigusteenuste tagamine</v>
      </c>
      <c r="V82" s="3" t="s">
        <v>40</v>
      </c>
      <c r="W82" s="3" t="s">
        <v>53</v>
      </c>
      <c r="X82" s="3" t="s">
        <v>31</v>
      </c>
      <c r="Y82" s="3" t="s">
        <v>94</v>
      </c>
      <c r="Z82" s="3" t="s">
        <v>95</v>
      </c>
      <c r="AA82" s="4">
        <f t="shared" si="5"/>
        <v>-3722.1498000002466</v>
      </c>
      <c r="AB82" s="4">
        <v>0</v>
      </c>
      <c r="AC82" s="4">
        <f t="shared" si="12"/>
        <v>-3722.1498000002466</v>
      </c>
      <c r="AD82" s="4"/>
      <c r="AE82" s="4"/>
    </row>
    <row r="83" spans="1:31" x14ac:dyDescent="0.25">
      <c r="A83" s="3" t="s">
        <v>26</v>
      </c>
      <c r="B83" s="3" t="s">
        <v>96</v>
      </c>
      <c r="C83" s="3" t="s">
        <v>28</v>
      </c>
      <c r="D83" s="3" t="s">
        <v>28</v>
      </c>
      <c r="E83" s="3" t="s">
        <v>28</v>
      </c>
      <c r="F83" s="3" t="s">
        <v>28</v>
      </c>
      <c r="G83" s="3" t="s">
        <v>29</v>
      </c>
      <c r="H83" s="3" t="s">
        <v>30</v>
      </c>
      <c r="I83" s="3" t="s">
        <v>31</v>
      </c>
      <c r="J83" s="3" t="s">
        <v>32</v>
      </c>
      <c r="K83" s="3" t="s">
        <v>33</v>
      </c>
      <c r="L83" s="4">
        <v>-20000</v>
      </c>
      <c r="M83" s="4">
        <v>-20000</v>
      </c>
      <c r="N83" s="4">
        <v>-19809.000000000004</v>
      </c>
      <c r="O83" s="4">
        <f t="shared" si="8"/>
        <v>-190.99999999999636</v>
      </c>
      <c r="P83" s="4">
        <v>0</v>
      </c>
      <c r="Q83" s="3" t="s">
        <v>96</v>
      </c>
      <c r="R83" s="3" t="s">
        <v>28</v>
      </c>
      <c r="S83" s="3" t="s">
        <v>28</v>
      </c>
      <c r="T83" s="3"/>
      <c r="U83" s="3"/>
      <c r="V83" s="3" t="s">
        <v>29</v>
      </c>
      <c r="W83" s="3" t="s">
        <v>30</v>
      </c>
      <c r="X83" s="3" t="s">
        <v>31</v>
      </c>
      <c r="Y83" s="3" t="s">
        <v>32</v>
      </c>
      <c r="Z83" s="3" t="s">
        <v>33</v>
      </c>
      <c r="AA83" s="4">
        <f t="shared" si="5"/>
        <v>0</v>
      </c>
      <c r="AB83" s="4">
        <v>0</v>
      </c>
      <c r="AC83" s="4">
        <f t="shared" si="12"/>
        <v>0</v>
      </c>
      <c r="AD83" s="4"/>
      <c r="AE83" s="4"/>
    </row>
    <row r="84" spans="1:31" x14ac:dyDescent="0.25">
      <c r="A84" s="3" t="s">
        <v>26</v>
      </c>
      <c r="B84" s="3" t="s">
        <v>96</v>
      </c>
      <c r="C84" s="3" t="s">
        <v>28</v>
      </c>
      <c r="D84" s="3" t="s">
        <v>28</v>
      </c>
      <c r="E84" s="3" t="s">
        <v>28</v>
      </c>
      <c r="F84" s="3" t="s">
        <v>28</v>
      </c>
      <c r="G84" s="3" t="s">
        <v>29</v>
      </c>
      <c r="H84" s="3" t="s">
        <v>30</v>
      </c>
      <c r="I84" s="3" t="s">
        <v>31</v>
      </c>
      <c r="J84" s="3" t="s">
        <v>54</v>
      </c>
      <c r="K84" s="3" t="s">
        <v>55</v>
      </c>
      <c r="L84" s="4">
        <v>-200000.00000000003</v>
      </c>
      <c r="M84" s="4">
        <v>0</v>
      </c>
      <c r="N84" s="4">
        <v>0</v>
      </c>
      <c r="O84" s="4">
        <f t="shared" si="8"/>
        <v>-200000.00000000003</v>
      </c>
      <c r="P84" s="4">
        <f>O84</f>
        <v>-200000.00000000003</v>
      </c>
      <c r="Q84" s="3" t="s">
        <v>96</v>
      </c>
      <c r="R84" s="3" t="s">
        <v>28</v>
      </c>
      <c r="S84" s="3" t="s">
        <v>28</v>
      </c>
      <c r="T84" s="3"/>
      <c r="U84" s="3"/>
      <c r="V84" s="3" t="s">
        <v>29</v>
      </c>
      <c r="W84" s="3" t="s">
        <v>30</v>
      </c>
      <c r="X84" s="3" t="s">
        <v>31</v>
      </c>
      <c r="Y84" s="3" t="s">
        <v>54</v>
      </c>
      <c r="Z84" s="3" t="s">
        <v>55</v>
      </c>
      <c r="AA84" s="4">
        <v>-200000</v>
      </c>
      <c r="AB84" s="4">
        <v>0</v>
      </c>
      <c r="AC84" s="4">
        <f t="shared" si="12"/>
        <v>-200000</v>
      </c>
      <c r="AD84" s="4"/>
      <c r="AE84" s="3"/>
    </row>
    <row r="85" spans="1:31" x14ac:dyDescent="0.25">
      <c r="A85" s="3" t="s">
        <v>26</v>
      </c>
      <c r="B85" s="3" t="s">
        <v>96</v>
      </c>
      <c r="C85" s="3" t="s">
        <v>79</v>
      </c>
      <c r="D85" s="3" t="s">
        <v>80</v>
      </c>
      <c r="E85" s="3" t="s">
        <v>88</v>
      </c>
      <c r="F85" s="3" t="s">
        <v>89</v>
      </c>
      <c r="G85" s="3" t="s">
        <v>40</v>
      </c>
      <c r="H85" s="3" t="s">
        <v>43</v>
      </c>
      <c r="I85" s="3" t="s">
        <v>31</v>
      </c>
      <c r="J85" s="3" t="s">
        <v>28</v>
      </c>
      <c r="K85" s="3" t="s">
        <v>28</v>
      </c>
      <c r="L85" s="4">
        <v>-9088766.9990999997</v>
      </c>
      <c r="M85" s="4">
        <v>-202246</v>
      </c>
      <c r="N85" s="4">
        <v>-8780490.6338</v>
      </c>
      <c r="O85" s="4">
        <f t="shared" si="8"/>
        <v>-308276.36529999971</v>
      </c>
      <c r="P85" s="4">
        <f>O85</f>
        <v>-308276.36529999971</v>
      </c>
      <c r="Q85" s="3" t="s">
        <v>96</v>
      </c>
      <c r="R85" s="3" t="s">
        <v>79</v>
      </c>
      <c r="S85" s="3" t="s">
        <v>80</v>
      </c>
      <c r="T85" s="3" t="str">
        <f t="shared" ref="T85:U88" si="13">+E85</f>
        <v>OK010201</v>
      </c>
      <c r="U85" s="3" t="str">
        <f t="shared" si="13"/>
        <v>Kriminaalpoliitika kujundamine ja elluviimine, sh ennetus</v>
      </c>
      <c r="V85" s="3" t="s">
        <v>40</v>
      </c>
      <c r="W85" s="3" t="s">
        <v>43</v>
      </c>
      <c r="X85" s="3" t="s">
        <v>31</v>
      </c>
      <c r="Y85" s="3" t="s">
        <v>28</v>
      </c>
      <c r="Z85" s="3" t="s">
        <v>28</v>
      </c>
      <c r="AA85" s="4">
        <v>-308276</v>
      </c>
      <c r="AB85" s="4">
        <v>0</v>
      </c>
      <c r="AC85" s="4">
        <f t="shared" si="12"/>
        <v>-308276</v>
      </c>
      <c r="AD85" s="4"/>
      <c r="AE85" s="4"/>
    </row>
    <row r="86" spans="1:31" x14ac:dyDescent="0.25">
      <c r="A86" s="3" t="s">
        <v>26</v>
      </c>
      <c r="B86" s="3" t="s">
        <v>96</v>
      </c>
      <c r="C86" s="3" t="s">
        <v>79</v>
      </c>
      <c r="D86" s="3" t="s">
        <v>80</v>
      </c>
      <c r="E86" s="3" t="s">
        <v>88</v>
      </c>
      <c r="F86" s="3" t="s">
        <v>89</v>
      </c>
      <c r="G86" s="3" t="s">
        <v>40</v>
      </c>
      <c r="H86" s="3" t="s">
        <v>41</v>
      </c>
      <c r="I86" s="3" t="s">
        <v>31</v>
      </c>
      <c r="J86" s="3" t="s">
        <v>28</v>
      </c>
      <c r="K86" s="3" t="s">
        <v>28</v>
      </c>
      <c r="L86" s="4">
        <v>-848169.53960000002</v>
      </c>
      <c r="M86" s="4">
        <v>-44901</v>
      </c>
      <c r="N86" s="4">
        <v>-738188.0262000002</v>
      </c>
      <c r="O86" s="4">
        <f t="shared" si="8"/>
        <v>-109981.51339999982</v>
      </c>
      <c r="P86" s="4">
        <f>O86</f>
        <v>-109981.51339999982</v>
      </c>
      <c r="Q86" s="3" t="s">
        <v>96</v>
      </c>
      <c r="R86" s="3" t="s">
        <v>79</v>
      </c>
      <c r="S86" s="3" t="s">
        <v>80</v>
      </c>
      <c r="T86" s="3" t="str">
        <f t="shared" si="13"/>
        <v>OK010201</v>
      </c>
      <c r="U86" s="3" t="str">
        <f t="shared" si="13"/>
        <v>Kriminaalpoliitika kujundamine ja elluviimine, sh ennetus</v>
      </c>
      <c r="V86" s="3" t="s">
        <v>40</v>
      </c>
      <c r="W86" s="3" t="s">
        <v>41</v>
      </c>
      <c r="X86" s="3" t="s">
        <v>31</v>
      </c>
      <c r="Y86" s="3" t="s">
        <v>28</v>
      </c>
      <c r="Z86" s="3" t="s">
        <v>28</v>
      </c>
      <c r="AA86" s="4">
        <v>-109982</v>
      </c>
      <c r="AB86" s="4">
        <v>0</v>
      </c>
      <c r="AC86" s="4">
        <f t="shared" si="12"/>
        <v>-109982</v>
      </c>
      <c r="AD86" s="4"/>
      <c r="AE86" s="4"/>
    </row>
    <row r="87" spans="1:31" x14ac:dyDescent="0.25">
      <c r="A87" s="3" t="s">
        <v>26</v>
      </c>
      <c r="B87" s="3" t="s">
        <v>96</v>
      </c>
      <c r="C87" s="3" t="s">
        <v>79</v>
      </c>
      <c r="D87" s="3" t="s">
        <v>80</v>
      </c>
      <c r="E87" s="3" t="s">
        <v>88</v>
      </c>
      <c r="F87" s="3" t="s">
        <v>89</v>
      </c>
      <c r="G87" s="3" t="s">
        <v>40</v>
      </c>
      <c r="H87" s="3" t="s">
        <v>53</v>
      </c>
      <c r="I87" s="3" t="s">
        <v>31</v>
      </c>
      <c r="J87" s="3" t="s">
        <v>56</v>
      </c>
      <c r="K87" s="3" t="s">
        <v>57</v>
      </c>
      <c r="L87" s="4">
        <v>-6725</v>
      </c>
      <c r="M87" s="4">
        <v>0</v>
      </c>
      <c r="N87" s="4">
        <v>-6725</v>
      </c>
      <c r="O87" s="4">
        <f t="shared" si="8"/>
        <v>0</v>
      </c>
      <c r="P87" s="4">
        <f>O87</f>
        <v>0</v>
      </c>
      <c r="Q87" s="3" t="s">
        <v>96</v>
      </c>
      <c r="R87" s="3" t="s">
        <v>79</v>
      </c>
      <c r="S87" s="3" t="s">
        <v>80</v>
      </c>
      <c r="T87" s="3" t="str">
        <f t="shared" si="13"/>
        <v>OK010201</v>
      </c>
      <c r="U87" s="3" t="str">
        <f t="shared" si="13"/>
        <v>Kriminaalpoliitika kujundamine ja elluviimine, sh ennetus</v>
      </c>
      <c r="V87" s="3" t="s">
        <v>40</v>
      </c>
      <c r="W87" s="3" t="s">
        <v>53</v>
      </c>
      <c r="X87" s="3" t="s">
        <v>31</v>
      </c>
      <c r="Y87" s="3" t="s">
        <v>56</v>
      </c>
      <c r="Z87" s="3" t="s">
        <v>57</v>
      </c>
      <c r="AA87" s="4">
        <f t="shared" ref="AA87:AA119" si="14">P87</f>
        <v>0</v>
      </c>
      <c r="AB87" s="4">
        <v>0</v>
      </c>
      <c r="AC87" s="4">
        <f t="shared" si="12"/>
        <v>0</v>
      </c>
      <c r="AD87" s="4"/>
      <c r="AE87" s="4"/>
    </row>
    <row r="88" spans="1:31" x14ac:dyDescent="0.25">
      <c r="A88" s="3" t="s">
        <v>26</v>
      </c>
      <c r="B88" s="3" t="s">
        <v>96</v>
      </c>
      <c r="C88" s="3" t="s">
        <v>79</v>
      </c>
      <c r="D88" s="3" t="s">
        <v>80</v>
      </c>
      <c r="E88" s="3" t="s">
        <v>88</v>
      </c>
      <c r="F88" s="3" t="s">
        <v>89</v>
      </c>
      <c r="G88" s="3" t="s">
        <v>40</v>
      </c>
      <c r="H88" s="3" t="s">
        <v>41</v>
      </c>
      <c r="I88" s="3" t="s">
        <v>31</v>
      </c>
      <c r="J88" s="3" t="s">
        <v>84</v>
      </c>
      <c r="K88" s="3" t="s">
        <v>85</v>
      </c>
      <c r="L88" s="4">
        <v>-1835558.9997999999</v>
      </c>
      <c r="M88" s="4">
        <v>0</v>
      </c>
      <c r="N88" s="4">
        <v>-1833383.0999000003</v>
      </c>
      <c r="O88" s="4">
        <f t="shared" si="8"/>
        <v>-2175.8998999996111</v>
      </c>
      <c r="P88" s="4">
        <v>0</v>
      </c>
      <c r="Q88" s="3" t="s">
        <v>96</v>
      </c>
      <c r="R88" s="3" t="s">
        <v>79</v>
      </c>
      <c r="S88" s="3" t="s">
        <v>80</v>
      </c>
      <c r="T88" s="3" t="str">
        <f t="shared" si="13"/>
        <v>OK010201</v>
      </c>
      <c r="U88" s="3" t="str">
        <f t="shared" si="13"/>
        <v>Kriminaalpoliitika kujundamine ja elluviimine, sh ennetus</v>
      </c>
      <c r="V88" s="3" t="s">
        <v>40</v>
      </c>
      <c r="W88" s="3" t="s">
        <v>41</v>
      </c>
      <c r="X88" s="3" t="s">
        <v>31</v>
      </c>
      <c r="Y88" s="3" t="s">
        <v>84</v>
      </c>
      <c r="Z88" s="3" t="s">
        <v>85</v>
      </c>
      <c r="AA88" s="4">
        <f t="shared" si="14"/>
        <v>0</v>
      </c>
      <c r="AB88" s="4">
        <v>0</v>
      </c>
      <c r="AC88" s="4">
        <f t="shared" si="12"/>
        <v>0</v>
      </c>
      <c r="AD88" s="4"/>
      <c r="AE88" s="4"/>
    </row>
    <row r="89" spans="1:31" x14ac:dyDescent="0.25">
      <c r="A89" s="3" t="s">
        <v>26</v>
      </c>
      <c r="B89" s="3" t="s">
        <v>97</v>
      </c>
      <c r="C89" s="3" t="s">
        <v>28</v>
      </c>
      <c r="D89" s="3" t="s">
        <v>28</v>
      </c>
      <c r="E89" s="3" t="s">
        <v>28</v>
      </c>
      <c r="F89" s="3" t="s">
        <v>28</v>
      </c>
      <c r="G89" s="3" t="s">
        <v>29</v>
      </c>
      <c r="H89" s="3" t="s">
        <v>30</v>
      </c>
      <c r="I89" s="3" t="s">
        <v>31</v>
      </c>
      <c r="J89" s="3" t="s">
        <v>54</v>
      </c>
      <c r="K89" s="3" t="s">
        <v>55</v>
      </c>
      <c r="L89" s="4">
        <v>-453680</v>
      </c>
      <c r="M89" s="4">
        <v>-23680</v>
      </c>
      <c r="N89" s="4">
        <v>-453680</v>
      </c>
      <c r="O89" s="4">
        <f t="shared" ref="O89:O121" si="15">L89-N89</f>
        <v>0</v>
      </c>
      <c r="P89" s="4">
        <f>O89</f>
        <v>0</v>
      </c>
      <c r="Q89" s="3" t="s">
        <v>97</v>
      </c>
      <c r="R89" s="3" t="s">
        <v>28</v>
      </c>
      <c r="S89" s="3" t="s">
        <v>28</v>
      </c>
      <c r="T89" s="3"/>
      <c r="U89" s="3"/>
      <c r="V89" s="3" t="s">
        <v>29</v>
      </c>
      <c r="W89" s="3" t="s">
        <v>30</v>
      </c>
      <c r="X89" s="3" t="s">
        <v>31</v>
      </c>
      <c r="Y89" s="3" t="s">
        <v>54</v>
      </c>
      <c r="Z89" s="3" t="s">
        <v>55</v>
      </c>
      <c r="AA89" s="4">
        <f t="shared" si="14"/>
        <v>0</v>
      </c>
      <c r="AB89" s="4">
        <v>0</v>
      </c>
      <c r="AC89" s="4">
        <f t="shared" si="12"/>
        <v>0</v>
      </c>
      <c r="AD89" s="4"/>
      <c r="AE89" s="4"/>
    </row>
    <row r="90" spans="1:31" x14ac:dyDescent="0.25">
      <c r="A90" s="3" t="s">
        <v>26</v>
      </c>
      <c r="B90" s="3" t="s">
        <v>97</v>
      </c>
      <c r="C90" s="3" t="s">
        <v>79</v>
      </c>
      <c r="D90" s="3" t="s">
        <v>80</v>
      </c>
      <c r="E90" s="3" t="s">
        <v>88</v>
      </c>
      <c r="F90" s="3" t="s">
        <v>89</v>
      </c>
      <c r="G90" s="3" t="s">
        <v>40</v>
      </c>
      <c r="H90" s="3" t="s">
        <v>52</v>
      </c>
      <c r="I90" s="3" t="s">
        <v>31</v>
      </c>
      <c r="J90" s="3" t="s">
        <v>28</v>
      </c>
      <c r="K90" s="3" t="s">
        <v>28</v>
      </c>
      <c r="L90" s="4">
        <v>-2734.0000000000005</v>
      </c>
      <c r="M90" s="4">
        <v>0</v>
      </c>
      <c r="N90" s="4">
        <v>-3353.6499000000003</v>
      </c>
      <c r="O90" s="4">
        <f t="shared" si="15"/>
        <v>619.64989999999989</v>
      </c>
      <c r="P90" s="4">
        <v>0</v>
      </c>
      <c r="Q90" s="3" t="s">
        <v>97</v>
      </c>
      <c r="R90" s="3" t="s">
        <v>79</v>
      </c>
      <c r="S90" s="3" t="s">
        <v>80</v>
      </c>
      <c r="T90" s="3" t="str">
        <f t="shared" ref="T90:U94" si="16">+E90</f>
        <v>OK010201</v>
      </c>
      <c r="U90" s="3" t="str">
        <f t="shared" si="16"/>
        <v>Kriminaalpoliitika kujundamine ja elluviimine, sh ennetus</v>
      </c>
      <c r="V90" s="3" t="s">
        <v>40</v>
      </c>
      <c r="W90" s="3" t="s">
        <v>52</v>
      </c>
      <c r="X90" s="3" t="s">
        <v>31</v>
      </c>
      <c r="Y90" s="3" t="s">
        <v>28</v>
      </c>
      <c r="Z90" s="3" t="s">
        <v>28</v>
      </c>
      <c r="AA90" s="4">
        <f t="shared" si="14"/>
        <v>0</v>
      </c>
      <c r="AB90" s="4">
        <v>0</v>
      </c>
      <c r="AC90" s="4">
        <f t="shared" si="12"/>
        <v>0</v>
      </c>
      <c r="AD90" s="4"/>
      <c r="AE90" s="4"/>
    </row>
    <row r="91" spans="1:31" x14ac:dyDescent="0.25">
      <c r="A91" s="3" t="s">
        <v>26</v>
      </c>
      <c r="B91" s="3" t="s">
        <v>97</v>
      </c>
      <c r="C91" s="3" t="s">
        <v>79</v>
      </c>
      <c r="D91" s="3" t="s">
        <v>80</v>
      </c>
      <c r="E91" s="3" t="s">
        <v>88</v>
      </c>
      <c r="F91" s="3" t="s">
        <v>89</v>
      </c>
      <c r="G91" s="3" t="s">
        <v>40</v>
      </c>
      <c r="H91" s="3" t="s">
        <v>43</v>
      </c>
      <c r="I91" s="3" t="s">
        <v>31</v>
      </c>
      <c r="J91" s="3" t="s">
        <v>28</v>
      </c>
      <c r="K91" s="3" t="s">
        <v>28</v>
      </c>
      <c r="L91" s="4">
        <v>-5836655</v>
      </c>
      <c r="M91" s="4">
        <v>0</v>
      </c>
      <c r="N91" s="4">
        <v>-5556152.6102000009</v>
      </c>
      <c r="O91" s="4">
        <f t="shared" si="15"/>
        <v>-280502.38979999907</v>
      </c>
      <c r="P91" s="4">
        <f>O91</f>
        <v>-280502.38979999907</v>
      </c>
      <c r="Q91" s="3" t="s">
        <v>97</v>
      </c>
      <c r="R91" s="3" t="s">
        <v>79</v>
      </c>
      <c r="S91" s="3" t="s">
        <v>80</v>
      </c>
      <c r="T91" s="3" t="str">
        <f t="shared" si="16"/>
        <v>OK010201</v>
      </c>
      <c r="U91" s="3" t="str">
        <f t="shared" si="16"/>
        <v>Kriminaalpoliitika kujundamine ja elluviimine, sh ennetus</v>
      </c>
      <c r="V91" s="3" t="s">
        <v>40</v>
      </c>
      <c r="W91" s="3" t="s">
        <v>43</v>
      </c>
      <c r="X91" s="3" t="s">
        <v>31</v>
      </c>
      <c r="Y91" s="3" t="s">
        <v>28</v>
      </c>
      <c r="Z91" s="3" t="s">
        <v>28</v>
      </c>
      <c r="AA91" s="4">
        <f t="shared" si="14"/>
        <v>-280502.38979999907</v>
      </c>
      <c r="AB91" s="4">
        <v>0</v>
      </c>
      <c r="AC91" s="4">
        <f t="shared" si="12"/>
        <v>-280502.38979999907</v>
      </c>
      <c r="AD91" s="4"/>
      <c r="AE91" s="4"/>
    </row>
    <row r="92" spans="1:31" x14ac:dyDescent="0.25">
      <c r="A92" s="3" t="s">
        <v>26</v>
      </c>
      <c r="B92" s="3" t="s">
        <v>97</v>
      </c>
      <c r="C92" s="3" t="s">
        <v>79</v>
      </c>
      <c r="D92" s="3" t="s">
        <v>80</v>
      </c>
      <c r="E92" s="3" t="s">
        <v>88</v>
      </c>
      <c r="F92" s="3" t="s">
        <v>89</v>
      </c>
      <c r="G92" s="3" t="s">
        <v>40</v>
      </c>
      <c r="H92" s="3" t="s">
        <v>41</v>
      </c>
      <c r="I92" s="3" t="s">
        <v>31</v>
      </c>
      <c r="J92" s="3" t="s">
        <v>28</v>
      </c>
      <c r="K92" s="3" t="s">
        <v>28</v>
      </c>
      <c r="L92" s="4">
        <v>-1775287.3899000003</v>
      </c>
      <c r="M92" s="4">
        <v>0</v>
      </c>
      <c r="N92" s="4">
        <v>-1772231.2783999997</v>
      </c>
      <c r="O92" s="4">
        <f t="shared" si="15"/>
        <v>-3056.1115000005811</v>
      </c>
      <c r="P92" s="4">
        <v>-2436.4616000005813</v>
      </c>
      <c r="Q92" s="3" t="s">
        <v>97</v>
      </c>
      <c r="R92" s="3" t="s">
        <v>79</v>
      </c>
      <c r="S92" s="3" t="s">
        <v>80</v>
      </c>
      <c r="T92" s="3" t="str">
        <f t="shared" si="16"/>
        <v>OK010201</v>
      </c>
      <c r="U92" s="3" t="str">
        <f t="shared" si="16"/>
        <v>Kriminaalpoliitika kujundamine ja elluviimine, sh ennetus</v>
      </c>
      <c r="V92" s="3" t="s">
        <v>40</v>
      </c>
      <c r="W92" s="3" t="s">
        <v>41</v>
      </c>
      <c r="X92" s="3" t="s">
        <v>31</v>
      </c>
      <c r="Y92" s="3" t="s">
        <v>28</v>
      </c>
      <c r="Z92" s="3" t="s">
        <v>28</v>
      </c>
      <c r="AA92" s="4">
        <f t="shared" si="14"/>
        <v>-2436.4616000005813</v>
      </c>
      <c r="AB92" s="4">
        <v>0</v>
      </c>
      <c r="AC92" s="4">
        <f t="shared" si="12"/>
        <v>-2436.4616000005813</v>
      </c>
      <c r="AD92" s="4"/>
      <c r="AE92" s="4"/>
    </row>
    <row r="93" spans="1:31" x14ac:dyDescent="0.25">
      <c r="A93" s="3" t="s">
        <v>26</v>
      </c>
      <c r="B93" s="3" t="s">
        <v>97</v>
      </c>
      <c r="C93" s="3" t="s">
        <v>79</v>
      </c>
      <c r="D93" s="3" t="s">
        <v>80</v>
      </c>
      <c r="E93" s="3" t="s">
        <v>88</v>
      </c>
      <c r="F93" s="3" t="s">
        <v>89</v>
      </c>
      <c r="G93" s="3" t="s">
        <v>40</v>
      </c>
      <c r="H93" s="3" t="s">
        <v>53</v>
      </c>
      <c r="I93" s="3" t="s">
        <v>31</v>
      </c>
      <c r="J93" s="3" t="s">
        <v>56</v>
      </c>
      <c r="K93" s="3" t="s">
        <v>57</v>
      </c>
      <c r="L93" s="4">
        <v>-3804</v>
      </c>
      <c r="M93" s="4">
        <v>0</v>
      </c>
      <c r="N93" s="4">
        <v>-3804.0000000000009</v>
      </c>
      <c r="O93" s="4">
        <f t="shared" si="15"/>
        <v>0</v>
      </c>
      <c r="P93" s="4">
        <f>O93</f>
        <v>0</v>
      </c>
      <c r="Q93" s="3" t="s">
        <v>97</v>
      </c>
      <c r="R93" s="3" t="s">
        <v>79</v>
      </c>
      <c r="S93" s="3" t="s">
        <v>80</v>
      </c>
      <c r="T93" s="3" t="str">
        <f t="shared" si="16"/>
        <v>OK010201</v>
      </c>
      <c r="U93" s="3" t="str">
        <f t="shared" si="16"/>
        <v>Kriminaalpoliitika kujundamine ja elluviimine, sh ennetus</v>
      </c>
      <c r="V93" s="3" t="s">
        <v>40</v>
      </c>
      <c r="W93" s="3" t="s">
        <v>53</v>
      </c>
      <c r="X93" s="3" t="s">
        <v>31</v>
      </c>
      <c r="Y93" s="3" t="s">
        <v>56</v>
      </c>
      <c r="Z93" s="3" t="s">
        <v>57</v>
      </c>
      <c r="AA93" s="4">
        <f t="shared" si="14"/>
        <v>0</v>
      </c>
      <c r="AB93" s="4">
        <v>0</v>
      </c>
      <c r="AC93" s="4">
        <f t="shared" si="12"/>
        <v>0</v>
      </c>
      <c r="AD93" s="4"/>
      <c r="AE93" s="4"/>
    </row>
    <row r="94" spans="1:31" x14ac:dyDescent="0.25">
      <c r="A94" s="3" t="s">
        <v>26</v>
      </c>
      <c r="B94" s="3" t="s">
        <v>97</v>
      </c>
      <c r="C94" s="3" t="s">
        <v>79</v>
      </c>
      <c r="D94" s="3" t="s">
        <v>80</v>
      </c>
      <c r="E94" s="3" t="s">
        <v>88</v>
      </c>
      <c r="F94" s="3" t="s">
        <v>89</v>
      </c>
      <c r="G94" s="3" t="s">
        <v>40</v>
      </c>
      <c r="H94" s="3" t="s">
        <v>41</v>
      </c>
      <c r="I94" s="3" t="s">
        <v>31</v>
      </c>
      <c r="J94" s="3" t="s">
        <v>84</v>
      </c>
      <c r="K94" s="3" t="s">
        <v>85</v>
      </c>
      <c r="L94" s="4">
        <v>-1093779.3297999999</v>
      </c>
      <c r="M94" s="4">
        <v>0</v>
      </c>
      <c r="N94" s="4">
        <v>-1093779</v>
      </c>
      <c r="O94" s="4">
        <f t="shared" si="15"/>
        <v>-0.32979999994859099</v>
      </c>
      <c r="P94" s="4">
        <f>O94</f>
        <v>-0.32979999994859099</v>
      </c>
      <c r="Q94" s="3" t="s">
        <v>97</v>
      </c>
      <c r="R94" s="3" t="s">
        <v>79</v>
      </c>
      <c r="S94" s="3" t="s">
        <v>80</v>
      </c>
      <c r="T94" s="3" t="str">
        <f t="shared" si="16"/>
        <v>OK010201</v>
      </c>
      <c r="U94" s="3" t="str">
        <f t="shared" si="16"/>
        <v>Kriminaalpoliitika kujundamine ja elluviimine, sh ennetus</v>
      </c>
      <c r="V94" s="3" t="s">
        <v>40</v>
      </c>
      <c r="W94" s="3" t="s">
        <v>41</v>
      </c>
      <c r="X94" s="3" t="s">
        <v>31</v>
      </c>
      <c r="Y94" s="3" t="s">
        <v>84</v>
      </c>
      <c r="Z94" s="3" t="s">
        <v>85</v>
      </c>
      <c r="AA94" s="4">
        <f t="shared" si="14"/>
        <v>-0.32979999994859099</v>
      </c>
      <c r="AB94" s="4">
        <v>0</v>
      </c>
      <c r="AC94" s="4">
        <f t="shared" si="12"/>
        <v>-0.32979999994859099</v>
      </c>
      <c r="AD94" s="4"/>
      <c r="AE94" s="4"/>
    </row>
    <row r="95" spans="1:31" ht="12.95" customHeight="1" x14ac:dyDescent="0.25">
      <c r="A95" s="3" t="s">
        <v>26</v>
      </c>
      <c r="B95" s="3" t="s">
        <v>98</v>
      </c>
      <c r="C95" s="3" t="s">
        <v>28</v>
      </c>
      <c r="D95" s="3" t="s">
        <v>28</v>
      </c>
      <c r="E95" s="3" t="s">
        <v>28</v>
      </c>
      <c r="F95" s="3" t="s">
        <v>28</v>
      </c>
      <c r="G95" s="3" t="s">
        <v>29</v>
      </c>
      <c r="H95" s="3" t="s">
        <v>30</v>
      </c>
      <c r="I95" s="3" t="s">
        <v>31</v>
      </c>
      <c r="J95" s="3" t="s">
        <v>32</v>
      </c>
      <c r="K95" s="3" t="s">
        <v>33</v>
      </c>
      <c r="L95" s="4">
        <v>-1127113</v>
      </c>
      <c r="M95" s="4">
        <v>-441745</v>
      </c>
      <c r="N95" s="4">
        <v>-888549.73979999998</v>
      </c>
      <c r="O95" s="4">
        <f t="shared" si="15"/>
        <v>-238563.26020000002</v>
      </c>
      <c r="P95" s="4">
        <v>-238563.26020000008</v>
      </c>
      <c r="Q95" s="3" t="s">
        <v>98</v>
      </c>
      <c r="R95" s="3" t="s">
        <v>28</v>
      </c>
      <c r="S95" s="3" t="s">
        <v>28</v>
      </c>
      <c r="T95" s="3"/>
      <c r="U95" s="3"/>
      <c r="V95" s="3" t="s">
        <v>29</v>
      </c>
      <c r="W95" s="3" t="s">
        <v>30</v>
      </c>
      <c r="X95" s="3" t="s">
        <v>31</v>
      </c>
      <c r="Y95" s="3" t="s">
        <v>32</v>
      </c>
      <c r="Z95" s="3" t="s">
        <v>33</v>
      </c>
      <c r="AA95" s="4">
        <f t="shared" si="14"/>
        <v>-238563.26020000008</v>
      </c>
      <c r="AB95" s="4">
        <v>0</v>
      </c>
      <c r="AC95" s="4">
        <f t="shared" si="12"/>
        <v>-238563.26020000008</v>
      </c>
      <c r="AD95" s="4"/>
      <c r="AE95" s="3"/>
    </row>
    <row r="96" spans="1:31" x14ac:dyDescent="0.25">
      <c r="A96" s="3" t="s">
        <v>26</v>
      </c>
      <c r="B96" s="3" t="s">
        <v>98</v>
      </c>
      <c r="C96" s="3" t="s">
        <v>79</v>
      </c>
      <c r="D96" s="3" t="s">
        <v>80</v>
      </c>
      <c r="E96" s="3" t="s">
        <v>81</v>
      </c>
      <c r="F96" s="3" t="s">
        <v>82</v>
      </c>
      <c r="G96" s="3" t="s">
        <v>40</v>
      </c>
      <c r="H96" s="3" t="s">
        <v>43</v>
      </c>
      <c r="I96" s="3" t="s">
        <v>31</v>
      </c>
      <c r="J96" s="3" t="s">
        <v>28</v>
      </c>
      <c r="K96" s="3" t="s">
        <v>28</v>
      </c>
      <c r="L96" s="4">
        <v>-403003.66583096643</v>
      </c>
      <c r="M96" s="4">
        <v>-220201</v>
      </c>
      <c r="N96" s="4">
        <v>-395468.78598372004</v>
      </c>
      <c r="O96" s="4">
        <f t="shared" si="15"/>
        <v>-7534.8798472463968</v>
      </c>
      <c r="P96" s="4">
        <v>-7534.8798472463823</v>
      </c>
      <c r="Q96" s="3" t="s">
        <v>98</v>
      </c>
      <c r="R96" s="3" t="s">
        <v>79</v>
      </c>
      <c r="S96" s="3" t="s">
        <v>80</v>
      </c>
      <c r="T96" s="3" t="s">
        <v>99</v>
      </c>
      <c r="U96" s="3" t="s">
        <v>100</v>
      </c>
      <c r="V96" s="3" t="s">
        <v>40</v>
      </c>
      <c r="W96" s="3" t="s">
        <v>43</v>
      </c>
      <c r="X96" s="3" t="s">
        <v>31</v>
      </c>
      <c r="Y96" s="3" t="s">
        <v>28</v>
      </c>
      <c r="Z96" s="3" t="s">
        <v>28</v>
      </c>
      <c r="AA96" s="4">
        <f>P96+P99+P103+P106+P109+P112</f>
        <v>-232754.34396931488</v>
      </c>
      <c r="AB96" s="4">
        <v>0</v>
      </c>
      <c r="AC96" s="4">
        <f t="shared" si="12"/>
        <v>-232754.34396931488</v>
      </c>
      <c r="AD96" s="4"/>
      <c r="AE96" s="46" t="s">
        <v>101</v>
      </c>
    </row>
    <row r="97" spans="1:31" x14ac:dyDescent="0.25">
      <c r="A97" s="3" t="s">
        <v>26</v>
      </c>
      <c r="B97" s="3" t="s">
        <v>98</v>
      </c>
      <c r="C97" s="3" t="s">
        <v>79</v>
      </c>
      <c r="D97" s="3" t="s">
        <v>80</v>
      </c>
      <c r="E97" s="3" t="s">
        <v>81</v>
      </c>
      <c r="F97" s="3" t="s">
        <v>82</v>
      </c>
      <c r="G97" s="3" t="s">
        <v>40</v>
      </c>
      <c r="H97" s="3" t="s">
        <v>41</v>
      </c>
      <c r="I97" s="3" t="s">
        <v>31</v>
      </c>
      <c r="J97" s="3" t="s">
        <v>28</v>
      </c>
      <c r="K97" s="3" t="s">
        <v>28</v>
      </c>
      <c r="L97" s="4">
        <v>-41565.366223237375</v>
      </c>
      <c r="M97" s="4">
        <v>-20016</v>
      </c>
      <c r="N97" s="4">
        <v>-38217.730944670002</v>
      </c>
      <c r="O97" s="4">
        <f t="shared" si="15"/>
        <v>-3347.6352785673735</v>
      </c>
      <c r="P97" s="4">
        <v>-3347.6352785673675</v>
      </c>
      <c r="Q97" s="3" t="s">
        <v>98</v>
      </c>
      <c r="R97" s="3" t="s">
        <v>79</v>
      </c>
      <c r="S97" s="3" t="s">
        <v>80</v>
      </c>
      <c r="T97" s="3" t="s">
        <v>99</v>
      </c>
      <c r="U97" s="3" t="s">
        <v>100</v>
      </c>
      <c r="V97" s="3" t="s">
        <v>40</v>
      </c>
      <c r="W97" s="3" t="s">
        <v>41</v>
      </c>
      <c r="X97" s="3" t="s">
        <v>31</v>
      </c>
      <c r="Y97" s="3" t="s">
        <v>28</v>
      </c>
      <c r="Z97" s="3" t="s">
        <v>28</v>
      </c>
      <c r="AA97" s="4">
        <f>P97+P98+P100+P104+P107+P110+P113</f>
        <v>-77500.358520051639</v>
      </c>
      <c r="AB97" s="4">
        <v>0</v>
      </c>
      <c r="AC97" s="4">
        <f t="shared" si="12"/>
        <v>-77500.358520051639</v>
      </c>
      <c r="AD97" s="4"/>
      <c r="AE97" s="46"/>
    </row>
    <row r="98" spans="1:31" x14ac:dyDescent="0.25">
      <c r="A98" s="3" t="s">
        <v>26</v>
      </c>
      <c r="B98" s="3" t="s">
        <v>98</v>
      </c>
      <c r="C98" s="3" t="s">
        <v>79</v>
      </c>
      <c r="D98" s="3" t="s">
        <v>80</v>
      </c>
      <c r="E98" s="3" t="s">
        <v>81</v>
      </c>
      <c r="F98" s="3" t="s">
        <v>82</v>
      </c>
      <c r="G98" s="3" t="s">
        <v>40</v>
      </c>
      <c r="H98" s="3" t="s">
        <v>41</v>
      </c>
      <c r="I98" s="3" t="s">
        <v>31</v>
      </c>
      <c r="J98" s="3" t="s">
        <v>84</v>
      </c>
      <c r="K98" s="3" t="s">
        <v>85</v>
      </c>
      <c r="L98" s="4">
        <v>-8556.9247418559917</v>
      </c>
      <c r="M98" s="4">
        <v>0</v>
      </c>
      <c r="N98" s="4">
        <v>-8556.9260952898203</v>
      </c>
      <c r="O98" s="4">
        <f t="shared" si="15"/>
        <v>1.3534338286262937E-3</v>
      </c>
      <c r="P98" s="4">
        <v>0</v>
      </c>
      <c r="Q98" s="3" t="s">
        <v>98</v>
      </c>
      <c r="R98" s="3" t="s">
        <v>79</v>
      </c>
      <c r="S98" s="3" t="s">
        <v>80</v>
      </c>
      <c r="T98" s="3" t="s">
        <v>99</v>
      </c>
      <c r="U98" s="3" t="s">
        <v>100</v>
      </c>
      <c r="V98" s="3" t="s">
        <v>40</v>
      </c>
      <c r="W98" s="3" t="s">
        <v>53</v>
      </c>
      <c r="X98" s="3" t="s">
        <v>31</v>
      </c>
      <c r="Y98" s="3" t="s">
        <v>56</v>
      </c>
      <c r="Z98" s="3" t="s">
        <v>57</v>
      </c>
      <c r="AA98" s="4">
        <f>+P101</f>
        <v>-300</v>
      </c>
      <c r="AB98" s="4">
        <v>0</v>
      </c>
      <c r="AC98" s="4">
        <f t="shared" si="12"/>
        <v>-300</v>
      </c>
      <c r="AD98" s="4"/>
      <c r="AE98" s="46"/>
    </row>
    <row r="99" spans="1:31" x14ac:dyDescent="0.25">
      <c r="A99" s="3" t="s">
        <v>26</v>
      </c>
      <c r="B99" s="3" t="s">
        <v>98</v>
      </c>
      <c r="C99" s="3" t="s">
        <v>79</v>
      </c>
      <c r="D99" s="3" t="s">
        <v>80</v>
      </c>
      <c r="E99" s="3" t="s">
        <v>86</v>
      </c>
      <c r="F99" s="3" t="s">
        <v>87</v>
      </c>
      <c r="G99" s="3" t="s">
        <v>40</v>
      </c>
      <c r="H99" s="3" t="s">
        <v>43</v>
      </c>
      <c r="I99" s="3" t="s">
        <v>31</v>
      </c>
      <c r="J99" s="3" t="s">
        <v>28</v>
      </c>
      <c r="K99" s="3" t="s">
        <v>28</v>
      </c>
      <c r="L99" s="4">
        <v>-423909.85915935994</v>
      </c>
      <c r="M99" s="4">
        <v>-195673</v>
      </c>
      <c r="N99" s="4">
        <v>-416610.19907090004</v>
      </c>
      <c r="O99" s="4">
        <f t="shared" si="15"/>
        <v>-7299.6600884599029</v>
      </c>
      <c r="P99" s="4">
        <v>-7299.6600884599029</v>
      </c>
      <c r="Q99" s="3" t="s">
        <v>98</v>
      </c>
      <c r="R99" s="3"/>
      <c r="S99" s="3"/>
      <c r="T99" s="3"/>
      <c r="U99" s="3"/>
      <c r="V99" s="3"/>
      <c r="W99" s="3"/>
      <c r="X99" s="3"/>
      <c r="Y99" s="3"/>
      <c r="Z99" s="3"/>
      <c r="AA99" s="4"/>
      <c r="AB99" s="4">
        <v>0</v>
      </c>
      <c r="AC99" s="4">
        <f t="shared" si="12"/>
        <v>0</v>
      </c>
      <c r="AD99" s="4"/>
      <c r="AE99" s="46"/>
    </row>
    <row r="100" spans="1:31" x14ac:dyDescent="0.25">
      <c r="A100" s="3" t="s">
        <v>26</v>
      </c>
      <c r="B100" s="3" t="s">
        <v>98</v>
      </c>
      <c r="C100" s="3" t="s">
        <v>79</v>
      </c>
      <c r="D100" s="3" t="s">
        <v>80</v>
      </c>
      <c r="E100" s="3" t="s">
        <v>86</v>
      </c>
      <c r="F100" s="3" t="s">
        <v>87</v>
      </c>
      <c r="G100" s="3" t="s">
        <v>40</v>
      </c>
      <c r="H100" s="3" t="s">
        <v>41</v>
      </c>
      <c r="I100" s="3" t="s">
        <v>31</v>
      </c>
      <c r="J100" s="3" t="s">
        <v>28</v>
      </c>
      <c r="K100" s="3" t="s">
        <v>28</v>
      </c>
      <c r="L100" s="4">
        <v>-34278.985337672901</v>
      </c>
      <c r="M100" s="4">
        <v>-1067</v>
      </c>
      <c r="N100" s="4">
        <v>-31478.64149735</v>
      </c>
      <c r="O100" s="4">
        <f t="shared" si="15"/>
        <v>-2800.3438403229011</v>
      </c>
      <c r="P100" s="4">
        <v>-2800.3438403229193</v>
      </c>
      <c r="Q100" s="3" t="s">
        <v>98</v>
      </c>
      <c r="R100" s="3"/>
      <c r="S100" s="3"/>
      <c r="T100" s="3"/>
      <c r="U100" s="3"/>
      <c r="V100" s="3"/>
      <c r="W100" s="3"/>
      <c r="X100" s="3"/>
      <c r="Y100" s="3"/>
      <c r="Z100" s="3"/>
      <c r="AA100" s="4"/>
      <c r="AB100" s="4">
        <v>0</v>
      </c>
      <c r="AC100" s="4">
        <f t="shared" si="12"/>
        <v>0</v>
      </c>
      <c r="AD100" s="4"/>
      <c r="AE100" s="46"/>
    </row>
    <row r="101" spans="1:31" x14ac:dyDescent="0.25">
      <c r="A101" s="3" t="s">
        <v>26</v>
      </c>
      <c r="B101" s="3" t="s">
        <v>98</v>
      </c>
      <c r="C101" s="3" t="s">
        <v>79</v>
      </c>
      <c r="D101" s="3" t="s">
        <v>80</v>
      </c>
      <c r="E101" s="3" t="s">
        <v>86</v>
      </c>
      <c r="F101" s="3" t="s">
        <v>87</v>
      </c>
      <c r="G101" s="3" t="s">
        <v>40</v>
      </c>
      <c r="H101" s="3" t="s">
        <v>53</v>
      </c>
      <c r="I101" s="3" t="s">
        <v>31</v>
      </c>
      <c r="J101" s="3" t="s">
        <v>56</v>
      </c>
      <c r="K101" s="3" t="s">
        <v>57</v>
      </c>
      <c r="L101" s="4">
        <v>-300</v>
      </c>
      <c r="M101" s="4">
        <v>0</v>
      </c>
      <c r="N101" s="4">
        <v>0</v>
      </c>
      <c r="O101" s="4">
        <f t="shared" si="15"/>
        <v>-300</v>
      </c>
      <c r="P101" s="4">
        <v>-300</v>
      </c>
      <c r="Q101" s="3" t="s">
        <v>98</v>
      </c>
      <c r="R101" s="3"/>
      <c r="S101" s="3"/>
      <c r="T101" s="3"/>
      <c r="U101" s="3"/>
      <c r="V101" s="3"/>
      <c r="W101" s="3"/>
      <c r="X101" s="3"/>
      <c r="Y101" s="3"/>
      <c r="Z101" s="3"/>
      <c r="AA101" s="4"/>
      <c r="AB101" s="4">
        <v>0</v>
      </c>
      <c r="AC101" s="4">
        <f t="shared" si="12"/>
        <v>0</v>
      </c>
      <c r="AD101" s="4"/>
      <c r="AE101" s="46"/>
    </row>
    <row r="102" spans="1:31" x14ac:dyDescent="0.25">
      <c r="A102" s="3" t="s">
        <v>26</v>
      </c>
      <c r="B102" s="3" t="s">
        <v>98</v>
      </c>
      <c r="C102" s="3" t="s">
        <v>79</v>
      </c>
      <c r="D102" s="3" t="s">
        <v>80</v>
      </c>
      <c r="E102" s="3" t="s">
        <v>86</v>
      </c>
      <c r="F102" s="3" t="s">
        <v>87</v>
      </c>
      <c r="G102" s="3" t="s">
        <v>40</v>
      </c>
      <c r="H102" s="3" t="s">
        <v>41</v>
      </c>
      <c r="I102" s="3" t="s">
        <v>31</v>
      </c>
      <c r="J102" s="3" t="s">
        <v>84</v>
      </c>
      <c r="K102" s="3" t="s">
        <v>85</v>
      </c>
      <c r="L102" s="4">
        <v>-12938.987994546895</v>
      </c>
      <c r="M102" s="4">
        <v>0</v>
      </c>
      <c r="N102" s="4">
        <v>-12938.990041083973</v>
      </c>
      <c r="O102" s="4">
        <f t="shared" si="15"/>
        <v>2.0465370780584635E-3</v>
      </c>
      <c r="P102" s="4">
        <v>0</v>
      </c>
      <c r="Q102" s="3" t="s">
        <v>98</v>
      </c>
      <c r="R102" s="3"/>
      <c r="S102" s="3"/>
      <c r="T102" s="3"/>
      <c r="U102" s="3"/>
      <c r="V102" s="3"/>
      <c r="W102" s="3"/>
      <c r="X102" s="3"/>
      <c r="Y102" s="3"/>
      <c r="Z102" s="3"/>
      <c r="AA102" s="4"/>
      <c r="AB102" s="4">
        <v>0</v>
      </c>
      <c r="AC102" s="4">
        <f t="shared" si="12"/>
        <v>0</v>
      </c>
      <c r="AD102" s="4"/>
      <c r="AE102" s="46"/>
    </row>
    <row r="103" spans="1:31" x14ac:dyDescent="0.25">
      <c r="A103" s="3" t="s">
        <v>26</v>
      </c>
      <c r="B103" s="3" t="s">
        <v>98</v>
      </c>
      <c r="C103" s="3" t="s">
        <v>79</v>
      </c>
      <c r="D103" s="3" t="s">
        <v>80</v>
      </c>
      <c r="E103" s="3" t="s">
        <v>88</v>
      </c>
      <c r="F103" s="3" t="s">
        <v>89</v>
      </c>
      <c r="G103" s="3" t="s">
        <v>40</v>
      </c>
      <c r="H103" s="3" t="s">
        <v>43</v>
      </c>
      <c r="I103" s="3" t="s">
        <v>31</v>
      </c>
      <c r="J103" s="3" t="s">
        <v>28</v>
      </c>
      <c r="K103" s="3" t="s">
        <v>28</v>
      </c>
      <c r="L103" s="4">
        <v>-1543346.809048096</v>
      </c>
      <c r="M103" s="4">
        <v>-106597</v>
      </c>
      <c r="N103" s="4">
        <v>-1514720.0670697198</v>
      </c>
      <c r="O103" s="4">
        <f t="shared" si="15"/>
        <v>-28626.741978376172</v>
      </c>
      <c r="P103" s="4">
        <v>-28626.741978376172</v>
      </c>
      <c r="Q103" s="3" t="s">
        <v>98</v>
      </c>
      <c r="R103" s="3"/>
      <c r="S103" s="3"/>
      <c r="T103" s="3"/>
      <c r="U103" s="3"/>
      <c r="V103" s="3"/>
      <c r="W103" s="3"/>
      <c r="X103" s="3"/>
      <c r="Y103" s="3"/>
      <c r="Z103" s="3"/>
      <c r="AA103" s="4"/>
      <c r="AB103" s="4">
        <v>0</v>
      </c>
      <c r="AC103" s="4">
        <f t="shared" si="12"/>
        <v>0</v>
      </c>
      <c r="AD103" s="4"/>
      <c r="AE103" s="46"/>
    </row>
    <row r="104" spans="1:31" x14ac:dyDescent="0.25">
      <c r="A104" s="3" t="s">
        <v>26</v>
      </c>
      <c r="B104" s="3" t="s">
        <v>98</v>
      </c>
      <c r="C104" s="3" t="s">
        <v>79</v>
      </c>
      <c r="D104" s="3" t="s">
        <v>80</v>
      </c>
      <c r="E104" s="3" t="s">
        <v>88</v>
      </c>
      <c r="F104" s="3" t="s">
        <v>89</v>
      </c>
      <c r="G104" s="3" t="s">
        <v>40</v>
      </c>
      <c r="H104" s="3" t="s">
        <v>41</v>
      </c>
      <c r="I104" s="3" t="s">
        <v>31</v>
      </c>
      <c r="J104" s="3" t="s">
        <v>28</v>
      </c>
      <c r="K104" s="3" t="s">
        <v>28</v>
      </c>
      <c r="L104" s="4">
        <v>-60082.866845284836</v>
      </c>
      <c r="M104" s="4">
        <v>-1533</v>
      </c>
      <c r="N104" s="4">
        <v>-55154.126792539988</v>
      </c>
      <c r="O104" s="4">
        <f t="shared" si="15"/>
        <v>-4928.7400527448481</v>
      </c>
      <c r="P104" s="4">
        <v>-4928.7400527448426</v>
      </c>
      <c r="Q104" s="3" t="s">
        <v>98</v>
      </c>
      <c r="R104" s="3"/>
      <c r="S104" s="3"/>
      <c r="T104" s="3"/>
      <c r="U104" s="3"/>
      <c r="V104" s="3"/>
      <c r="W104" s="3"/>
      <c r="X104" s="3"/>
      <c r="Y104" s="3"/>
      <c r="Z104" s="3"/>
      <c r="AA104" s="4"/>
      <c r="AB104" s="4">
        <v>0</v>
      </c>
      <c r="AC104" s="4">
        <f t="shared" si="12"/>
        <v>0</v>
      </c>
      <c r="AD104" s="4"/>
      <c r="AE104" s="46"/>
    </row>
    <row r="105" spans="1:31" x14ac:dyDescent="0.25">
      <c r="A105" s="3" t="s">
        <v>26</v>
      </c>
      <c r="B105" s="3" t="s">
        <v>98</v>
      </c>
      <c r="C105" s="3" t="s">
        <v>79</v>
      </c>
      <c r="D105" s="3" t="s">
        <v>80</v>
      </c>
      <c r="E105" s="3" t="s">
        <v>88</v>
      </c>
      <c r="F105" s="3" t="s">
        <v>89</v>
      </c>
      <c r="G105" s="3" t="s">
        <v>40</v>
      </c>
      <c r="H105" s="3" t="s">
        <v>41</v>
      </c>
      <c r="I105" s="3" t="s">
        <v>31</v>
      </c>
      <c r="J105" s="3" t="s">
        <v>84</v>
      </c>
      <c r="K105" s="3" t="s">
        <v>85</v>
      </c>
      <c r="L105" s="4">
        <v>-51363.690807801118</v>
      </c>
      <c r="M105" s="4">
        <v>0</v>
      </c>
      <c r="N105" s="4">
        <v>-51363.698931906321</v>
      </c>
      <c r="O105" s="4">
        <f t="shared" si="15"/>
        <v>8.124105203023646E-3</v>
      </c>
      <c r="P105" s="4">
        <v>0</v>
      </c>
      <c r="Q105" s="3" t="s">
        <v>98</v>
      </c>
      <c r="R105" s="3"/>
      <c r="S105" s="3"/>
      <c r="T105" s="3"/>
      <c r="U105" s="3"/>
      <c r="V105" s="3"/>
      <c r="W105" s="3"/>
      <c r="X105" s="3"/>
      <c r="Y105" s="3"/>
      <c r="Z105" s="3"/>
      <c r="AA105" s="4"/>
      <c r="AB105" s="4">
        <v>0</v>
      </c>
      <c r="AC105" s="4">
        <f t="shared" si="12"/>
        <v>0</v>
      </c>
      <c r="AD105" s="4"/>
      <c r="AE105" s="46"/>
    </row>
    <row r="106" spans="1:31" x14ac:dyDescent="0.25">
      <c r="A106" s="3" t="s">
        <v>26</v>
      </c>
      <c r="B106" s="3" t="s">
        <v>98</v>
      </c>
      <c r="C106" s="3" t="s">
        <v>79</v>
      </c>
      <c r="D106" s="3" t="s">
        <v>80</v>
      </c>
      <c r="E106" s="3" t="s">
        <v>90</v>
      </c>
      <c r="F106" s="3" t="s">
        <v>91</v>
      </c>
      <c r="G106" s="3" t="s">
        <v>40</v>
      </c>
      <c r="H106" s="3" t="s">
        <v>43</v>
      </c>
      <c r="I106" s="3" t="s">
        <v>31</v>
      </c>
      <c r="J106" s="3" t="s">
        <v>28</v>
      </c>
      <c r="K106" s="3" t="s">
        <v>28</v>
      </c>
      <c r="L106" s="4">
        <v>-1289482.2894445932</v>
      </c>
      <c r="M106" s="4">
        <v>-84988.000000000015</v>
      </c>
      <c r="N106" s="4">
        <v>-1265997.56016172</v>
      </c>
      <c r="O106" s="4">
        <f t="shared" si="15"/>
        <v>-23484.729282873217</v>
      </c>
      <c r="P106" s="4">
        <v>-23484.729282873159</v>
      </c>
      <c r="Q106" s="3" t="s">
        <v>98</v>
      </c>
      <c r="R106" s="3"/>
      <c r="S106" s="3"/>
      <c r="T106" s="3"/>
      <c r="U106" s="3"/>
      <c r="V106" s="3"/>
      <c r="W106" s="3"/>
      <c r="X106" s="3"/>
      <c r="Y106" s="3"/>
      <c r="Z106" s="3"/>
      <c r="AA106" s="4"/>
      <c r="AB106" s="4">
        <v>0</v>
      </c>
      <c r="AC106" s="4">
        <f t="shared" si="12"/>
        <v>0</v>
      </c>
      <c r="AD106" s="4"/>
      <c r="AE106" s="46"/>
    </row>
    <row r="107" spans="1:31" x14ac:dyDescent="0.25">
      <c r="A107" s="3" t="s">
        <v>26</v>
      </c>
      <c r="B107" s="3" t="s">
        <v>98</v>
      </c>
      <c r="C107" s="3" t="s">
        <v>79</v>
      </c>
      <c r="D107" s="3" t="s">
        <v>80</v>
      </c>
      <c r="E107" s="3" t="s">
        <v>90</v>
      </c>
      <c r="F107" s="3" t="s">
        <v>91</v>
      </c>
      <c r="G107" s="3" t="s">
        <v>40</v>
      </c>
      <c r="H107" s="3" t="s">
        <v>41</v>
      </c>
      <c r="I107" s="3" t="s">
        <v>31</v>
      </c>
      <c r="J107" s="3" t="s">
        <v>28</v>
      </c>
      <c r="K107" s="3" t="s">
        <v>28</v>
      </c>
      <c r="L107" s="4">
        <v>-114349.38959741205</v>
      </c>
      <c r="M107" s="4">
        <v>-3004</v>
      </c>
      <c r="N107" s="4">
        <v>-105165.26427002001</v>
      </c>
      <c r="O107" s="4">
        <f t="shared" si="15"/>
        <v>-9184.1253273920447</v>
      </c>
      <c r="P107" s="4">
        <v>-9184.1253273920574</v>
      </c>
      <c r="Q107" s="3" t="s">
        <v>98</v>
      </c>
      <c r="R107" s="3"/>
      <c r="S107" s="3"/>
      <c r="T107" s="3"/>
      <c r="U107" s="3"/>
      <c r="V107" s="3"/>
      <c r="W107" s="3"/>
      <c r="X107" s="3"/>
      <c r="Y107" s="3"/>
      <c r="Z107" s="3"/>
      <c r="AA107" s="4"/>
      <c r="AB107" s="4">
        <v>0</v>
      </c>
      <c r="AC107" s="4">
        <f t="shared" si="12"/>
        <v>0</v>
      </c>
      <c r="AD107" s="4"/>
      <c r="AE107" s="46"/>
    </row>
    <row r="108" spans="1:31" x14ac:dyDescent="0.25">
      <c r="A108" s="3" t="s">
        <v>26</v>
      </c>
      <c r="B108" s="3" t="s">
        <v>98</v>
      </c>
      <c r="C108" s="3" t="s">
        <v>79</v>
      </c>
      <c r="D108" s="3" t="s">
        <v>80</v>
      </c>
      <c r="E108" s="3" t="s">
        <v>90</v>
      </c>
      <c r="F108" s="3" t="s">
        <v>91</v>
      </c>
      <c r="G108" s="3" t="s">
        <v>40</v>
      </c>
      <c r="H108" s="3" t="s">
        <v>41</v>
      </c>
      <c r="I108" s="3" t="s">
        <v>31</v>
      </c>
      <c r="J108" s="3" t="s">
        <v>84</v>
      </c>
      <c r="K108" s="3" t="s">
        <v>85</v>
      </c>
      <c r="L108" s="4">
        <v>-82250.742512752782</v>
      </c>
      <c r="M108" s="4">
        <v>0</v>
      </c>
      <c r="N108" s="4">
        <v>-82250.755522209176</v>
      </c>
      <c r="O108" s="4">
        <f t="shared" si="15"/>
        <v>1.3009456393774599E-2</v>
      </c>
      <c r="P108" s="4">
        <v>0</v>
      </c>
      <c r="Q108" s="3" t="s">
        <v>98</v>
      </c>
      <c r="R108" s="3"/>
      <c r="S108" s="3"/>
      <c r="T108" s="3"/>
      <c r="U108" s="3"/>
      <c r="V108" s="3"/>
      <c r="W108" s="3"/>
      <c r="X108" s="3"/>
      <c r="Y108" s="3"/>
      <c r="Z108" s="3"/>
      <c r="AA108" s="4"/>
      <c r="AB108" s="4">
        <v>0</v>
      </c>
      <c r="AC108" s="4">
        <f t="shared" si="12"/>
        <v>0</v>
      </c>
      <c r="AD108" s="4"/>
      <c r="AE108" s="46"/>
    </row>
    <row r="109" spans="1:31" x14ac:dyDescent="0.25">
      <c r="A109" s="3" t="s">
        <v>26</v>
      </c>
      <c r="B109" s="3" t="s">
        <v>98</v>
      </c>
      <c r="C109" s="3" t="s">
        <v>79</v>
      </c>
      <c r="D109" s="3" t="s">
        <v>80</v>
      </c>
      <c r="E109" s="3" t="s">
        <v>92</v>
      </c>
      <c r="F109" s="3" t="s">
        <v>93</v>
      </c>
      <c r="G109" s="3" t="s">
        <v>40</v>
      </c>
      <c r="H109" s="3" t="s">
        <v>43</v>
      </c>
      <c r="I109" s="3" t="s">
        <v>31</v>
      </c>
      <c r="J109" s="3" t="s">
        <v>28</v>
      </c>
      <c r="K109" s="3" t="s">
        <v>28</v>
      </c>
      <c r="L109" s="4">
        <v>-7685015.5371834133</v>
      </c>
      <c r="M109" s="4">
        <v>-8273.9999999999982</v>
      </c>
      <c r="N109" s="4">
        <v>-7543753.6345196404</v>
      </c>
      <c r="O109" s="4">
        <f t="shared" si="15"/>
        <v>-141261.90266377293</v>
      </c>
      <c r="P109" s="4">
        <v>-141261.90266377362</v>
      </c>
      <c r="Q109" s="3" t="s">
        <v>98</v>
      </c>
      <c r="R109" s="3"/>
      <c r="S109" s="3"/>
      <c r="T109" s="3"/>
      <c r="U109" s="3"/>
      <c r="V109" s="3"/>
      <c r="W109" s="3"/>
      <c r="X109" s="3"/>
      <c r="Y109" s="3"/>
      <c r="Z109" s="3"/>
      <c r="AA109" s="4"/>
      <c r="AB109" s="4">
        <v>0</v>
      </c>
      <c r="AC109" s="4">
        <f t="shared" si="12"/>
        <v>0</v>
      </c>
      <c r="AD109" s="4"/>
      <c r="AE109" s="46"/>
    </row>
    <row r="110" spans="1:31" x14ac:dyDescent="0.25">
      <c r="A110" s="3" t="s">
        <v>26</v>
      </c>
      <c r="B110" s="3" t="s">
        <v>98</v>
      </c>
      <c r="C110" s="3" t="s">
        <v>79</v>
      </c>
      <c r="D110" s="3" t="s">
        <v>80</v>
      </c>
      <c r="E110" s="3" t="s">
        <v>92</v>
      </c>
      <c r="F110" s="3" t="s">
        <v>93</v>
      </c>
      <c r="G110" s="3" t="s">
        <v>40</v>
      </c>
      <c r="H110" s="3" t="s">
        <v>41</v>
      </c>
      <c r="I110" s="3" t="s">
        <v>31</v>
      </c>
      <c r="J110" s="3" t="s">
        <v>28</v>
      </c>
      <c r="K110" s="3" t="s">
        <v>28</v>
      </c>
      <c r="L110" s="4">
        <v>-508069.60425081069</v>
      </c>
      <c r="M110" s="4">
        <v>-16927</v>
      </c>
      <c r="N110" s="4">
        <v>-467568.66652261</v>
      </c>
      <c r="O110" s="4">
        <f t="shared" si="15"/>
        <v>-40500.93772820069</v>
      </c>
      <c r="P110" s="4">
        <v>-40500.937728200697</v>
      </c>
      <c r="Q110" s="3" t="s">
        <v>98</v>
      </c>
      <c r="R110" s="3"/>
      <c r="S110" s="3"/>
      <c r="T110" s="3"/>
      <c r="U110" s="3"/>
      <c r="V110" s="3"/>
      <c r="W110" s="3"/>
      <c r="X110" s="3"/>
      <c r="Y110" s="3"/>
      <c r="Z110" s="3"/>
      <c r="AA110" s="4"/>
      <c r="AB110" s="4">
        <v>0</v>
      </c>
      <c r="AC110" s="4">
        <f t="shared" si="12"/>
        <v>0</v>
      </c>
      <c r="AD110" s="4"/>
      <c r="AE110" s="46"/>
    </row>
    <row r="111" spans="1:31" x14ac:dyDescent="0.25">
      <c r="A111" s="3" t="s">
        <v>26</v>
      </c>
      <c r="B111" s="3" t="s">
        <v>98</v>
      </c>
      <c r="C111" s="3" t="s">
        <v>79</v>
      </c>
      <c r="D111" s="3" t="s">
        <v>80</v>
      </c>
      <c r="E111" s="3" t="s">
        <v>92</v>
      </c>
      <c r="F111" s="3" t="s">
        <v>93</v>
      </c>
      <c r="G111" s="3" t="s">
        <v>40</v>
      </c>
      <c r="H111" s="3" t="s">
        <v>41</v>
      </c>
      <c r="I111" s="3" t="s">
        <v>31</v>
      </c>
      <c r="J111" s="3" t="s">
        <v>84</v>
      </c>
      <c r="K111" s="3" t="s">
        <v>85</v>
      </c>
      <c r="L111" s="4">
        <v>-448874.13653272233</v>
      </c>
      <c r="M111" s="4">
        <v>0</v>
      </c>
      <c r="N111" s="4">
        <v>-448874.2075303598</v>
      </c>
      <c r="O111" s="4">
        <f t="shared" si="15"/>
        <v>7.0997637463733554E-2</v>
      </c>
      <c r="P111" s="4">
        <v>0</v>
      </c>
      <c r="Q111" s="3" t="s">
        <v>98</v>
      </c>
      <c r="R111" s="3"/>
      <c r="S111" s="3"/>
      <c r="T111" s="3"/>
      <c r="U111" s="3"/>
      <c r="V111" s="3"/>
      <c r="W111" s="3"/>
      <c r="X111" s="3"/>
      <c r="Y111" s="3"/>
      <c r="Z111" s="3"/>
      <c r="AA111" s="4"/>
      <c r="AB111" s="4">
        <v>0</v>
      </c>
      <c r="AC111" s="4">
        <f t="shared" si="12"/>
        <v>0</v>
      </c>
      <c r="AD111" s="4"/>
      <c r="AE111" s="46"/>
    </row>
    <row r="112" spans="1:31" x14ac:dyDescent="0.25">
      <c r="A112" s="3" t="s">
        <v>26</v>
      </c>
      <c r="B112" s="3" t="s">
        <v>98</v>
      </c>
      <c r="C112" s="3" t="s">
        <v>79</v>
      </c>
      <c r="D112" s="3" t="s">
        <v>80</v>
      </c>
      <c r="E112" s="3" t="s">
        <v>99</v>
      </c>
      <c r="F112" s="3" t="s">
        <v>102</v>
      </c>
      <c r="G112" s="3" t="s">
        <v>40</v>
      </c>
      <c r="H112" s="3" t="s">
        <v>43</v>
      </c>
      <c r="I112" s="3" t="s">
        <v>31</v>
      </c>
      <c r="J112" s="3" t="s">
        <v>28</v>
      </c>
      <c r="K112" s="3" t="s">
        <v>28</v>
      </c>
      <c r="L112" s="4">
        <v>-1324121.5287028854</v>
      </c>
      <c r="M112" s="4">
        <v>-108787</v>
      </c>
      <c r="N112" s="4">
        <v>-1299575.0985942998</v>
      </c>
      <c r="O112" s="4">
        <f t="shared" si="15"/>
        <v>-24546.430108585628</v>
      </c>
      <c r="P112" s="4">
        <v>-24546.430108585628</v>
      </c>
      <c r="Q112" s="3" t="s">
        <v>98</v>
      </c>
      <c r="R112" s="3"/>
      <c r="S112" s="3"/>
      <c r="T112" s="3"/>
      <c r="U112" s="3"/>
      <c r="V112" s="3"/>
      <c r="W112" s="3"/>
      <c r="X112" s="3"/>
      <c r="Y112" s="3"/>
      <c r="Z112" s="3"/>
      <c r="AA112" s="4"/>
      <c r="AB112" s="4">
        <v>0</v>
      </c>
      <c r="AC112" s="4">
        <f t="shared" si="12"/>
        <v>0</v>
      </c>
      <c r="AD112" s="4"/>
      <c r="AE112" s="46"/>
    </row>
    <row r="113" spans="1:31" x14ac:dyDescent="0.25">
      <c r="A113" s="3" t="s">
        <v>26</v>
      </c>
      <c r="B113" s="3" t="s">
        <v>98</v>
      </c>
      <c r="C113" s="3" t="s">
        <v>79</v>
      </c>
      <c r="D113" s="3" t="s">
        <v>80</v>
      </c>
      <c r="E113" s="3" t="s">
        <v>99</v>
      </c>
      <c r="F113" s="3" t="s">
        <v>102</v>
      </c>
      <c r="G113" s="3" t="s">
        <v>40</v>
      </c>
      <c r="H113" s="3" t="s">
        <v>41</v>
      </c>
      <c r="I113" s="3" t="s">
        <v>31</v>
      </c>
      <c r="J113" s="3" t="s">
        <v>28</v>
      </c>
      <c r="K113" s="3" t="s">
        <v>28</v>
      </c>
      <c r="L113" s="4">
        <v>-205876.44196563374</v>
      </c>
      <c r="M113" s="4">
        <v>-181211</v>
      </c>
      <c r="N113" s="4">
        <v>-189137.86567281</v>
      </c>
      <c r="O113" s="4">
        <f t="shared" si="15"/>
        <v>-16738.576292823738</v>
      </c>
      <c r="P113" s="4">
        <v>-16738.57629282376</v>
      </c>
      <c r="Q113" s="3" t="s">
        <v>98</v>
      </c>
      <c r="R113" s="3"/>
      <c r="S113" s="3"/>
      <c r="T113" s="3"/>
      <c r="U113" s="3"/>
      <c r="V113" s="3"/>
      <c r="W113" s="3"/>
      <c r="X113" s="3"/>
      <c r="Y113" s="3"/>
      <c r="Z113" s="3"/>
      <c r="AA113" s="4"/>
      <c r="AB113" s="4">
        <v>0</v>
      </c>
      <c r="AC113" s="4">
        <f t="shared" si="12"/>
        <v>0</v>
      </c>
      <c r="AD113" s="4"/>
      <c r="AE113" s="46"/>
    </row>
    <row r="114" spans="1:31" x14ac:dyDescent="0.25">
      <c r="A114" s="3" t="s">
        <v>26</v>
      </c>
      <c r="B114" s="3" t="s">
        <v>98</v>
      </c>
      <c r="C114" s="3" t="s">
        <v>79</v>
      </c>
      <c r="D114" s="3" t="s">
        <v>80</v>
      </c>
      <c r="E114" s="3" t="s">
        <v>99</v>
      </c>
      <c r="F114" s="3" t="s">
        <v>102</v>
      </c>
      <c r="G114" s="3" t="s">
        <v>40</v>
      </c>
      <c r="H114" s="3" t="s">
        <v>41</v>
      </c>
      <c r="I114" s="3" t="s">
        <v>31</v>
      </c>
      <c r="J114" s="3" t="s">
        <v>84</v>
      </c>
      <c r="K114" s="3" t="s">
        <v>85</v>
      </c>
      <c r="L114" s="4">
        <v>-185484.39254140941</v>
      </c>
      <c r="M114" s="4">
        <v>0</v>
      </c>
      <c r="N114" s="4">
        <v>-185484.42187915143</v>
      </c>
      <c r="O114" s="4">
        <f t="shared" si="15"/>
        <v>2.9337742016650736E-2</v>
      </c>
      <c r="P114" s="4">
        <v>0</v>
      </c>
      <c r="Q114" s="3" t="s">
        <v>98</v>
      </c>
      <c r="R114" s="3"/>
      <c r="S114" s="3"/>
      <c r="T114" s="3"/>
      <c r="U114" s="3"/>
      <c r="V114" s="3"/>
      <c r="W114" s="3"/>
      <c r="X114" s="3"/>
      <c r="Y114" s="3"/>
      <c r="Z114" s="3"/>
      <c r="AA114" s="4"/>
      <c r="AB114" s="4">
        <v>0</v>
      </c>
      <c r="AC114" s="4">
        <f t="shared" si="12"/>
        <v>0</v>
      </c>
      <c r="AD114" s="4"/>
      <c r="AE114" s="46"/>
    </row>
    <row r="115" spans="1:31" x14ac:dyDescent="0.25">
      <c r="A115" s="3" t="s">
        <v>26</v>
      </c>
      <c r="B115" s="3" t="s">
        <v>103</v>
      </c>
      <c r="C115" s="3" t="s">
        <v>79</v>
      </c>
      <c r="D115" s="3" t="s">
        <v>80</v>
      </c>
      <c r="E115" s="3" t="s">
        <v>92</v>
      </c>
      <c r="F115" s="3" t="s">
        <v>93</v>
      </c>
      <c r="G115" s="3" t="s">
        <v>40</v>
      </c>
      <c r="H115" s="3" t="s">
        <v>52</v>
      </c>
      <c r="I115" s="3" t="s">
        <v>31</v>
      </c>
      <c r="J115" s="3" t="s">
        <v>28</v>
      </c>
      <c r="K115" s="3" t="s">
        <v>28</v>
      </c>
      <c r="L115" s="4">
        <v>0</v>
      </c>
      <c r="M115" s="4">
        <v>0</v>
      </c>
      <c r="N115" s="4">
        <v>-800</v>
      </c>
      <c r="O115" s="4">
        <f t="shared" si="15"/>
        <v>800</v>
      </c>
      <c r="P115" s="4">
        <v>0</v>
      </c>
      <c r="Q115" s="3" t="s">
        <v>103</v>
      </c>
      <c r="R115" s="3" t="s">
        <v>79</v>
      </c>
      <c r="S115" s="3" t="s">
        <v>80</v>
      </c>
      <c r="T115" s="3" t="str">
        <f t="shared" ref="T115:T129" si="17">+E115</f>
        <v>OK010401</v>
      </c>
      <c r="U115" s="3" t="str">
        <f t="shared" ref="U115:U129" si="18">+F115</f>
        <v>Õigusemõistmise ja õigusteenuste tagamine</v>
      </c>
      <c r="V115" s="3" t="s">
        <v>40</v>
      </c>
      <c r="W115" s="3" t="s">
        <v>52</v>
      </c>
      <c r="X115" s="3" t="s">
        <v>31</v>
      </c>
      <c r="Y115" s="3" t="s">
        <v>28</v>
      </c>
      <c r="Z115" s="3" t="s">
        <v>28</v>
      </c>
      <c r="AA115" s="4">
        <f t="shared" si="14"/>
        <v>0</v>
      </c>
      <c r="AB115" s="4">
        <v>0</v>
      </c>
      <c r="AC115" s="4">
        <f t="shared" si="12"/>
        <v>0</v>
      </c>
      <c r="AD115" s="4"/>
      <c r="AE115" s="4"/>
    </row>
    <row r="116" spans="1:31" x14ac:dyDescent="0.25">
      <c r="A116" s="3" t="s">
        <v>26</v>
      </c>
      <c r="B116" s="3" t="s">
        <v>103</v>
      </c>
      <c r="C116" s="3" t="s">
        <v>79</v>
      </c>
      <c r="D116" s="3" t="s">
        <v>80</v>
      </c>
      <c r="E116" s="3" t="s">
        <v>92</v>
      </c>
      <c r="F116" s="3" t="s">
        <v>93</v>
      </c>
      <c r="G116" s="3" t="s">
        <v>40</v>
      </c>
      <c r="H116" s="3" t="s">
        <v>41</v>
      </c>
      <c r="I116" s="3" t="s">
        <v>31</v>
      </c>
      <c r="J116" s="3" t="s">
        <v>28</v>
      </c>
      <c r="K116" s="3" t="s">
        <v>28</v>
      </c>
      <c r="L116" s="4">
        <v>-11878.204999999609</v>
      </c>
      <c r="M116" s="4">
        <v>1.0000000474974513E-4</v>
      </c>
      <c r="N116" s="4">
        <v>-2329.2600000000002</v>
      </c>
      <c r="O116" s="4">
        <f t="shared" si="15"/>
        <v>-9548.9449999996086</v>
      </c>
      <c r="P116" s="4">
        <v>-7568.0445999968606</v>
      </c>
      <c r="Q116" s="3" t="s">
        <v>104</v>
      </c>
      <c r="R116" s="3" t="s">
        <v>79</v>
      </c>
      <c r="S116" s="3" t="s">
        <v>80</v>
      </c>
      <c r="T116" s="3" t="str">
        <f t="shared" si="17"/>
        <v>OK010401</v>
      </c>
      <c r="U116" s="3" t="str">
        <f t="shared" si="18"/>
        <v>Õigusemõistmise ja õigusteenuste tagamine</v>
      </c>
      <c r="V116" s="3" t="s">
        <v>40</v>
      </c>
      <c r="W116" s="3" t="s">
        <v>41</v>
      </c>
      <c r="X116" s="3" t="s">
        <v>31</v>
      </c>
      <c r="Y116" s="3" t="s">
        <v>28</v>
      </c>
      <c r="Z116" s="3" t="s">
        <v>28</v>
      </c>
      <c r="AA116" s="4">
        <v>-6000</v>
      </c>
      <c r="AB116" s="4">
        <v>0</v>
      </c>
      <c r="AC116" s="4">
        <f t="shared" si="12"/>
        <v>-6000</v>
      </c>
      <c r="AD116" s="4"/>
      <c r="AE116" s="4"/>
    </row>
    <row r="117" spans="1:31" x14ac:dyDescent="0.25">
      <c r="A117" s="3" t="s">
        <v>26</v>
      </c>
      <c r="B117" s="3" t="s">
        <v>103</v>
      </c>
      <c r="C117" s="3" t="s">
        <v>79</v>
      </c>
      <c r="D117" s="3" t="s">
        <v>80</v>
      </c>
      <c r="E117" s="3" t="s">
        <v>92</v>
      </c>
      <c r="F117" s="3" t="s">
        <v>93</v>
      </c>
      <c r="G117" s="3" t="s">
        <v>40</v>
      </c>
      <c r="H117" s="3" t="s">
        <v>41</v>
      </c>
      <c r="I117" s="3" t="s">
        <v>31</v>
      </c>
      <c r="J117" s="3"/>
      <c r="K117" s="3"/>
      <c r="L117" s="4"/>
      <c r="M117" s="4"/>
      <c r="N117" s="4"/>
      <c r="O117" s="4"/>
      <c r="P117" s="4"/>
      <c r="Q117" s="3" t="s">
        <v>105</v>
      </c>
      <c r="R117" s="3" t="s">
        <v>79</v>
      </c>
      <c r="S117" s="3" t="s">
        <v>80</v>
      </c>
      <c r="T117" s="3" t="str">
        <f t="shared" si="17"/>
        <v>OK010401</v>
      </c>
      <c r="U117" s="3" t="str">
        <f t="shared" si="18"/>
        <v>Õigusemõistmise ja õigusteenuste tagamine</v>
      </c>
      <c r="V117" s="3" t="s">
        <v>40</v>
      </c>
      <c r="W117" s="3" t="s">
        <v>41</v>
      </c>
      <c r="X117" s="3" t="s">
        <v>31</v>
      </c>
      <c r="Y117" s="3"/>
      <c r="Z117" s="3"/>
      <c r="AA117" s="4">
        <v>-1568</v>
      </c>
      <c r="AB117" s="4">
        <v>0</v>
      </c>
      <c r="AC117" s="4">
        <f t="shared" si="12"/>
        <v>-1568</v>
      </c>
      <c r="AD117" s="4"/>
      <c r="AE117" s="4"/>
    </row>
    <row r="118" spans="1:31" x14ac:dyDescent="0.25">
      <c r="A118" s="3" t="s">
        <v>26</v>
      </c>
      <c r="B118" s="3" t="s">
        <v>103</v>
      </c>
      <c r="C118" s="3" t="s">
        <v>79</v>
      </c>
      <c r="D118" s="3" t="s">
        <v>80</v>
      </c>
      <c r="E118" s="3" t="s">
        <v>92</v>
      </c>
      <c r="F118" s="3" t="s">
        <v>93</v>
      </c>
      <c r="G118" s="3" t="s">
        <v>40</v>
      </c>
      <c r="H118" s="3" t="s">
        <v>43</v>
      </c>
      <c r="I118" s="3" t="s">
        <v>31</v>
      </c>
      <c r="J118" s="3" t="s">
        <v>28</v>
      </c>
      <c r="K118" s="3" t="s">
        <v>28</v>
      </c>
      <c r="L118" s="4">
        <v>-4875.3195999972522</v>
      </c>
      <c r="M118" s="4">
        <v>0</v>
      </c>
      <c r="N118" s="4">
        <v>-6056.22</v>
      </c>
      <c r="O118" s="4">
        <f t="shared" si="15"/>
        <v>1180.900400002748</v>
      </c>
      <c r="P118" s="4">
        <v>0</v>
      </c>
      <c r="Q118" s="3" t="s">
        <v>103</v>
      </c>
      <c r="R118" s="3" t="s">
        <v>79</v>
      </c>
      <c r="S118" s="3" t="s">
        <v>80</v>
      </c>
      <c r="T118" s="3" t="str">
        <f t="shared" si="17"/>
        <v>OK010401</v>
      </c>
      <c r="U118" s="3" t="str">
        <f t="shared" si="18"/>
        <v>Õigusemõistmise ja õigusteenuste tagamine</v>
      </c>
      <c r="V118" s="3" t="s">
        <v>40</v>
      </c>
      <c r="W118" s="3" t="s">
        <v>43</v>
      </c>
      <c r="X118" s="3" t="s">
        <v>31</v>
      </c>
      <c r="Y118" s="3" t="s">
        <v>28</v>
      </c>
      <c r="Z118" s="3" t="s">
        <v>28</v>
      </c>
      <c r="AA118" s="4">
        <f t="shared" si="14"/>
        <v>0</v>
      </c>
      <c r="AB118" s="4">
        <v>0</v>
      </c>
      <c r="AC118" s="4">
        <f t="shared" si="12"/>
        <v>0</v>
      </c>
      <c r="AD118" s="4"/>
      <c r="AE118" s="4"/>
    </row>
    <row r="119" spans="1:31" x14ac:dyDescent="0.25">
      <c r="A119" s="3" t="s">
        <v>26</v>
      </c>
      <c r="B119" s="3" t="s">
        <v>106</v>
      </c>
      <c r="C119" s="3" t="s">
        <v>79</v>
      </c>
      <c r="D119" s="3" t="s">
        <v>80</v>
      </c>
      <c r="E119" s="3" t="s">
        <v>92</v>
      </c>
      <c r="F119" s="3" t="s">
        <v>93</v>
      </c>
      <c r="G119" s="3" t="s">
        <v>40</v>
      </c>
      <c r="H119" s="3" t="s">
        <v>43</v>
      </c>
      <c r="I119" s="3" t="s">
        <v>31</v>
      </c>
      <c r="J119" s="3" t="s">
        <v>28</v>
      </c>
      <c r="K119" s="3" t="s">
        <v>28</v>
      </c>
      <c r="L119" s="4">
        <v>-1928428.8418000001</v>
      </c>
      <c r="M119" s="4">
        <v>-24350</v>
      </c>
      <c r="N119" s="4">
        <v>-1827127.3395999998</v>
      </c>
      <c r="O119" s="4">
        <f t="shared" si="15"/>
        <v>-101301.50220000022</v>
      </c>
      <c r="P119" s="4">
        <f>O119</f>
        <v>-101301.50220000022</v>
      </c>
      <c r="Q119" s="3" t="s">
        <v>106</v>
      </c>
      <c r="R119" s="3" t="s">
        <v>79</v>
      </c>
      <c r="S119" s="3" t="s">
        <v>80</v>
      </c>
      <c r="T119" s="3" t="str">
        <f t="shared" si="17"/>
        <v>OK010401</v>
      </c>
      <c r="U119" s="3" t="str">
        <f t="shared" si="18"/>
        <v>Õigusemõistmise ja õigusteenuste tagamine</v>
      </c>
      <c r="V119" s="3" t="s">
        <v>40</v>
      </c>
      <c r="W119" s="3" t="s">
        <v>43</v>
      </c>
      <c r="X119" s="3" t="s">
        <v>31</v>
      </c>
      <c r="Y119" s="3" t="s">
        <v>28</v>
      </c>
      <c r="Z119" s="3" t="s">
        <v>28</v>
      </c>
      <c r="AA119" s="4">
        <f t="shared" si="14"/>
        <v>-101301.50220000022</v>
      </c>
      <c r="AB119" s="4">
        <v>0</v>
      </c>
      <c r="AC119" s="4">
        <f t="shared" si="12"/>
        <v>-101301.50220000022</v>
      </c>
      <c r="AD119" s="4"/>
      <c r="AE119" s="4"/>
    </row>
    <row r="120" spans="1:31" x14ac:dyDescent="0.25">
      <c r="A120" s="3" t="s">
        <v>26</v>
      </c>
      <c r="B120" s="3" t="s">
        <v>106</v>
      </c>
      <c r="C120" s="3" t="s">
        <v>79</v>
      </c>
      <c r="D120" s="3" t="s">
        <v>80</v>
      </c>
      <c r="E120" s="3" t="s">
        <v>92</v>
      </c>
      <c r="F120" s="3" t="s">
        <v>93</v>
      </c>
      <c r="G120" s="3" t="s">
        <v>40</v>
      </c>
      <c r="H120" s="3" t="s">
        <v>41</v>
      </c>
      <c r="I120" s="3" t="s">
        <v>31</v>
      </c>
      <c r="J120" s="3" t="s">
        <v>28</v>
      </c>
      <c r="K120" s="3" t="s">
        <v>28</v>
      </c>
      <c r="L120" s="4">
        <v>-126088.9999</v>
      </c>
      <c r="M120" s="4">
        <v>-46523.999999999993</v>
      </c>
      <c r="N120" s="4">
        <v>-53543.8197</v>
      </c>
      <c r="O120" s="4">
        <f t="shared" si="15"/>
        <v>-72545.180200000003</v>
      </c>
      <c r="P120" s="4">
        <f>O120</f>
        <v>-72545.180200000003</v>
      </c>
      <c r="Q120" s="3" t="s">
        <v>106</v>
      </c>
      <c r="R120" s="3" t="s">
        <v>79</v>
      </c>
      <c r="S120" s="3" t="s">
        <v>80</v>
      </c>
      <c r="T120" s="3" t="str">
        <f t="shared" si="17"/>
        <v>OK010401</v>
      </c>
      <c r="U120" s="3" t="str">
        <f t="shared" si="18"/>
        <v>Õigusemõistmise ja õigusteenuste tagamine</v>
      </c>
      <c r="V120" s="3" t="s">
        <v>40</v>
      </c>
      <c r="W120" s="3" t="s">
        <v>41</v>
      </c>
      <c r="X120" s="3" t="s">
        <v>31</v>
      </c>
      <c r="Y120" s="3" t="s">
        <v>28</v>
      </c>
      <c r="Z120" s="3" t="s">
        <v>28</v>
      </c>
      <c r="AA120" s="4">
        <f t="shared" ref="AA120:AA150" si="19">P120</f>
        <v>-72545.180200000003</v>
      </c>
      <c r="AB120" s="4">
        <v>0</v>
      </c>
      <c r="AC120" s="4">
        <f t="shared" si="12"/>
        <v>-72545.180200000003</v>
      </c>
      <c r="AD120" s="4"/>
      <c r="AE120" s="4"/>
    </row>
    <row r="121" spans="1:31" x14ac:dyDescent="0.25">
      <c r="A121" s="3" t="s">
        <v>26</v>
      </c>
      <c r="B121" s="3" t="s">
        <v>106</v>
      </c>
      <c r="C121" s="3" t="s">
        <v>79</v>
      </c>
      <c r="D121" s="3" t="s">
        <v>80</v>
      </c>
      <c r="E121" s="3" t="s">
        <v>92</v>
      </c>
      <c r="F121" s="3" t="s">
        <v>93</v>
      </c>
      <c r="G121" s="3" t="s">
        <v>40</v>
      </c>
      <c r="H121" s="3" t="s">
        <v>41</v>
      </c>
      <c r="I121" s="3" t="s">
        <v>31</v>
      </c>
      <c r="J121" s="3" t="s">
        <v>84</v>
      </c>
      <c r="K121" s="3" t="s">
        <v>85</v>
      </c>
      <c r="L121" s="4">
        <v>-467227.80829802266</v>
      </c>
      <c r="M121" s="4">
        <v>0</v>
      </c>
      <c r="N121" s="4">
        <v>-462824.77</v>
      </c>
      <c r="O121" s="4">
        <f t="shared" si="15"/>
        <v>-4403.0382980226423</v>
      </c>
      <c r="P121" s="4">
        <v>0</v>
      </c>
      <c r="Q121" s="3" t="s">
        <v>106</v>
      </c>
      <c r="R121" s="3" t="s">
        <v>79</v>
      </c>
      <c r="S121" s="3" t="s">
        <v>80</v>
      </c>
      <c r="T121" s="3" t="str">
        <f t="shared" si="17"/>
        <v>OK010401</v>
      </c>
      <c r="U121" s="3" t="str">
        <f t="shared" si="18"/>
        <v>Õigusemõistmise ja õigusteenuste tagamine</v>
      </c>
      <c r="V121" s="3" t="s">
        <v>40</v>
      </c>
      <c r="W121" s="3" t="s">
        <v>41</v>
      </c>
      <c r="X121" s="3" t="s">
        <v>31</v>
      </c>
      <c r="Y121" s="3" t="s">
        <v>84</v>
      </c>
      <c r="Z121" s="3" t="s">
        <v>85</v>
      </c>
      <c r="AA121" s="4">
        <f t="shared" si="19"/>
        <v>0</v>
      </c>
      <c r="AB121" s="4">
        <v>0</v>
      </c>
      <c r="AC121" s="4">
        <f t="shared" si="12"/>
        <v>0</v>
      </c>
      <c r="AD121" s="4"/>
      <c r="AE121" s="4"/>
    </row>
    <row r="122" spans="1:31" x14ac:dyDescent="0.25">
      <c r="A122" s="3" t="s">
        <v>26</v>
      </c>
      <c r="B122" s="3" t="s">
        <v>106</v>
      </c>
      <c r="C122" s="3" t="s">
        <v>79</v>
      </c>
      <c r="D122" s="3" t="s">
        <v>80</v>
      </c>
      <c r="E122" s="3" t="s">
        <v>92</v>
      </c>
      <c r="F122" s="3" t="s">
        <v>93</v>
      </c>
      <c r="G122" s="3" t="s">
        <v>40</v>
      </c>
      <c r="H122" s="3" t="s">
        <v>43</v>
      </c>
      <c r="I122" s="3" t="s">
        <v>31</v>
      </c>
      <c r="J122" s="3" t="s">
        <v>107</v>
      </c>
      <c r="K122" s="3" t="s">
        <v>108</v>
      </c>
      <c r="L122" s="4">
        <v>0</v>
      </c>
      <c r="M122" s="4">
        <v>0</v>
      </c>
      <c r="N122" s="4">
        <v>0</v>
      </c>
      <c r="O122" s="4">
        <f t="shared" ref="O122:O153" si="20">L122-N122</f>
        <v>0</v>
      </c>
      <c r="P122" s="4">
        <f>O122</f>
        <v>0</v>
      </c>
      <c r="Q122" s="3" t="s">
        <v>106</v>
      </c>
      <c r="R122" s="3" t="s">
        <v>79</v>
      </c>
      <c r="S122" s="3" t="s">
        <v>80</v>
      </c>
      <c r="T122" s="3" t="str">
        <f t="shared" si="17"/>
        <v>OK010401</v>
      </c>
      <c r="U122" s="3" t="str">
        <f t="shared" si="18"/>
        <v>Õigusemõistmise ja õigusteenuste tagamine</v>
      </c>
      <c r="V122" s="3" t="s">
        <v>40</v>
      </c>
      <c r="W122" s="3" t="s">
        <v>43</v>
      </c>
      <c r="X122" s="3" t="s">
        <v>31</v>
      </c>
      <c r="Y122" s="3" t="s">
        <v>107</v>
      </c>
      <c r="Z122" s="3" t="s">
        <v>108</v>
      </c>
      <c r="AA122" s="4">
        <f t="shared" si="19"/>
        <v>0</v>
      </c>
      <c r="AB122" s="4">
        <v>0</v>
      </c>
      <c r="AC122" s="4">
        <f t="shared" ref="AC122:AC178" si="21">AA122+AB122</f>
        <v>0</v>
      </c>
      <c r="AD122" s="4"/>
      <c r="AE122" s="4"/>
    </row>
    <row r="123" spans="1:31" x14ac:dyDescent="0.25">
      <c r="A123" s="3" t="s">
        <v>26</v>
      </c>
      <c r="B123" s="3" t="s">
        <v>106</v>
      </c>
      <c r="C123" s="3" t="s">
        <v>79</v>
      </c>
      <c r="D123" s="3" t="s">
        <v>80</v>
      </c>
      <c r="E123" s="3" t="s">
        <v>92</v>
      </c>
      <c r="F123" s="3" t="s">
        <v>93</v>
      </c>
      <c r="G123" s="3" t="s">
        <v>40</v>
      </c>
      <c r="H123" s="3" t="s">
        <v>43</v>
      </c>
      <c r="I123" s="3" t="s">
        <v>31</v>
      </c>
      <c r="J123" s="3" t="s">
        <v>109</v>
      </c>
      <c r="K123" s="3" t="s">
        <v>110</v>
      </c>
      <c r="L123" s="4">
        <v>-51575</v>
      </c>
      <c r="M123" s="4">
        <v>0</v>
      </c>
      <c r="N123" s="4">
        <v>-51574.720000000001</v>
      </c>
      <c r="O123" s="4">
        <f t="shared" si="20"/>
        <v>-0.27999999999883585</v>
      </c>
      <c r="P123" s="4">
        <f>O123</f>
        <v>-0.27999999999883585</v>
      </c>
      <c r="Q123" s="3" t="s">
        <v>106</v>
      </c>
      <c r="R123" s="3" t="s">
        <v>79</v>
      </c>
      <c r="S123" s="3" t="s">
        <v>80</v>
      </c>
      <c r="T123" s="3" t="str">
        <f t="shared" si="17"/>
        <v>OK010401</v>
      </c>
      <c r="U123" s="3" t="str">
        <f t="shared" si="18"/>
        <v>Õigusemõistmise ja õigusteenuste tagamine</v>
      </c>
      <c r="V123" s="3" t="s">
        <v>40</v>
      </c>
      <c r="W123" s="3" t="s">
        <v>43</v>
      </c>
      <c r="X123" s="3" t="s">
        <v>31</v>
      </c>
      <c r="Y123" s="3" t="s">
        <v>109</v>
      </c>
      <c r="Z123" s="3" t="s">
        <v>110</v>
      </c>
      <c r="AA123" s="4">
        <f t="shared" si="19"/>
        <v>-0.27999999999883585</v>
      </c>
      <c r="AB123" s="4">
        <v>0</v>
      </c>
      <c r="AC123" s="4">
        <f t="shared" si="21"/>
        <v>-0.27999999999883585</v>
      </c>
      <c r="AD123" s="4"/>
      <c r="AE123" s="4"/>
    </row>
    <row r="124" spans="1:31" x14ac:dyDescent="0.25">
      <c r="A124" s="3" t="s">
        <v>26</v>
      </c>
      <c r="B124" s="3" t="s">
        <v>104</v>
      </c>
      <c r="C124" s="3" t="s">
        <v>79</v>
      </c>
      <c r="D124" s="3" t="s">
        <v>80</v>
      </c>
      <c r="E124" s="3" t="s">
        <v>92</v>
      </c>
      <c r="F124" s="3" t="s">
        <v>93</v>
      </c>
      <c r="G124" s="3" t="s">
        <v>40</v>
      </c>
      <c r="H124" s="3" t="s">
        <v>52</v>
      </c>
      <c r="I124" s="3" t="s">
        <v>31</v>
      </c>
      <c r="J124" s="3" t="s">
        <v>28</v>
      </c>
      <c r="K124" s="3" t="s">
        <v>28</v>
      </c>
      <c r="L124" s="4">
        <v>-140</v>
      </c>
      <c r="M124" s="4">
        <v>0</v>
      </c>
      <c r="N124" s="4">
        <v>-140</v>
      </c>
      <c r="O124" s="4">
        <f t="shared" si="20"/>
        <v>0</v>
      </c>
      <c r="P124" s="4">
        <f>O124</f>
        <v>0</v>
      </c>
      <c r="Q124" s="3" t="s">
        <v>104</v>
      </c>
      <c r="R124" s="3" t="s">
        <v>79</v>
      </c>
      <c r="S124" s="3" t="s">
        <v>80</v>
      </c>
      <c r="T124" s="3" t="str">
        <f t="shared" si="17"/>
        <v>OK010401</v>
      </c>
      <c r="U124" s="3" t="str">
        <f t="shared" si="18"/>
        <v>Õigusemõistmise ja õigusteenuste tagamine</v>
      </c>
      <c r="V124" s="3" t="s">
        <v>40</v>
      </c>
      <c r="W124" s="3" t="s">
        <v>52</v>
      </c>
      <c r="X124" s="3" t="s">
        <v>31</v>
      </c>
      <c r="Y124" s="3" t="s">
        <v>28</v>
      </c>
      <c r="Z124" s="3" t="s">
        <v>28</v>
      </c>
      <c r="AA124" s="4">
        <f t="shared" si="19"/>
        <v>0</v>
      </c>
      <c r="AB124" s="4">
        <v>0</v>
      </c>
      <c r="AC124" s="4">
        <f t="shared" si="21"/>
        <v>0</v>
      </c>
      <c r="AD124" s="4"/>
      <c r="AE124" s="4"/>
    </row>
    <row r="125" spans="1:31" x14ac:dyDescent="0.25">
      <c r="A125" s="3" t="s">
        <v>26</v>
      </c>
      <c r="B125" s="3" t="s">
        <v>104</v>
      </c>
      <c r="C125" s="3" t="s">
        <v>79</v>
      </c>
      <c r="D125" s="3" t="s">
        <v>80</v>
      </c>
      <c r="E125" s="3" t="s">
        <v>92</v>
      </c>
      <c r="F125" s="3" t="s">
        <v>93</v>
      </c>
      <c r="G125" s="3" t="s">
        <v>40</v>
      </c>
      <c r="H125" s="3" t="s">
        <v>41</v>
      </c>
      <c r="I125" s="3" t="s">
        <v>31</v>
      </c>
      <c r="J125" s="3" t="s">
        <v>28</v>
      </c>
      <c r="K125" s="3" t="s">
        <v>28</v>
      </c>
      <c r="L125" s="4">
        <v>-648698.99989999994</v>
      </c>
      <c r="M125" s="4">
        <v>-362426</v>
      </c>
      <c r="N125" s="4">
        <v>-519487.68930000009</v>
      </c>
      <c r="O125" s="4">
        <f t="shared" si="20"/>
        <v>-129211.31059999985</v>
      </c>
      <c r="P125" s="4">
        <f>O125</f>
        <v>-129211.31059999985</v>
      </c>
      <c r="Q125" s="3" t="s">
        <v>104</v>
      </c>
      <c r="R125" s="3" t="s">
        <v>79</v>
      </c>
      <c r="S125" s="3" t="s">
        <v>80</v>
      </c>
      <c r="T125" s="3" t="str">
        <f t="shared" si="17"/>
        <v>OK010401</v>
      </c>
      <c r="U125" s="3" t="str">
        <f t="shared" si="18"/>
        <v>Õigusemõistmise ja õigusteenuste tagamine</v>
      </c>
      <c r="V125" s="3" t="s">
        <v>40</v>
      </c>
      <c r="W125" s="3" t="s">
        <v>41</v>
      </c>
      <c r="X125" s="3" t="s">
        <v>31</v>
      </c>
      <c r="Y125" s="3" t="s">
        <v>28</v>
      </c>
      <c r="Z125" s="3" t="s">
        <v>28</v>
      </c>
      <c r="AA125" s="4">
        <f t="shared" si="19"/>
        <v>-129211.31059999985</v>
      </c>
      <c r="AB125" s="4">
        <v>0</v>
      </c>
      <c r="AC125" s="4">
        <f t="shared" si="21"/>
        <v>-129211.31059999985</v>
      </c>
      <c r="AD125" s="4"/>
      <c r="AE125" s="4"/>
    </row>
    <row r="126" spans="1:31" x14ac:dyDescent="0.25">
      <c r="A126" s="3" t="s">
        <v>26</v>
      </c>
      <c r="B126" s="3" t="s">
        <v>104</v>
      </c>
      <c r="C126" s="3" t="s">
        <v>79</v>
      </c>
      <c r="D126" s="3" t="s">
        <v>80</v>
      </c>
      <c r="E126" s="3" t="s">
        <v>92</v>
      </c>
      <c r="F126" s="3" t="s">
        <v>93</v>
      </c>
      <c r="G126" s="3" t="s">
        <v>40</v>
      </c>
      <c r="H126" s="3" t="s">
        <v>43</v>
      </c>
      <c r="I126" s="3" t="s">
        <v>31</v>
      </c>
      <c r="J126" s="3" t="s">
        <v>28</v>
      </c>
      <c r="K126" s="3" t="s">
        <v>28</v>
      </c>
      <c r="L126" s="4">
        <v>-6292927.9997000005</v>
      </c>
      <c r="M126" s="4">
        <v>-44854</v>
      </c>
      <c r="N126" s="4">
        <v>-6163495.4982999992</v>
      </c>
      <c r="O126" s="4">
        <f t="shared" si="20"/>
        <v>-129432.50140000135</v>
      </c>
      <c r="P126" s="4">
        <f>O126</f>
        <v>-129432.50140000135</v>
      </c>
      <c r="Q126" s="3" t="s">
        <v>104</v>
      </c>
      <c r="R126" s="3" t="s">
        <v>79</v>
      </c>
      <c r="S126" s="3" t="s">
        <v>80</v>
      </c>
      <c r="T126" s="3" t="str">
        <f t="shared" si="17"/>
        <v>OK010401</v>
      </c>
      <c r="U126" s="3" t="str">
        <f t="shared" si="18"/>
        <v>Õigusemõistmise ja õigusteenuste tagamine</v>
      </c>
      <c r="V126" s="3" t="s">
        <v>40</v>
      </c>
      <c r="W126" s="3" t="s">
        <v>43</v>
      </c>
      <c r="X126" s="3" t="s">
        <v>31</v>
      </c>
      <c r="Y126" s="3" t="s">
        <v>28</v>
      </c>
      <c r="Z126" s="3" t="s">
        <v>28</v>
      </c>
      <c r="AA126" s="4">
        <f t="shared" si="19"/>
        <v>-129432.50140000135</v>
      </c>
      <c r="AB126" s="4">
        <v>0</v>
      </c>
      <c r="AC126" s="4">
        <f t="shared" si="21"/>
        <v>-129432.50140000135</v>
      </c>
      <c r="AD126" s="4"/>
      <c r="AE126" s="4"/>
    </row>
    <row r="127" spans="1:31" x14ac:dyDescent="0.25">
      <c r="A127" s="3" t="s">
        <v>26</v>
      </c>
      <c r="B127" s="3" t="s">
        <v>104</v>
      </c>
      <c r="C127" s="3" t="s">
        <v>79</v>
      </c>
      <c r="D127" s="3" t="s">
        <v>80</v>
      </c>
      <c r="E127" s="3" t="s">
        <v>92</v>
      </c>
      <c r="F127" s="3" t="s">
        <v>93</v>
      </c>
      <c r="G127" s="3" t="s">
        <v>40</v>
      </c>
      <c r="H127" s="3" t="s">
        <v>41</v>
      </c>
      <c r="I127" s="3" t="s">
        <v>31</v>
      </c>
      <c r="J127" s="3" t="s">
        <v>84</v>
      </c>
      <c r="K127" s="3" t="s">
        <v>85</v>
      </c>
      <c r="L127" s="4">
        <v>-1843343.8061045045</v>
      </c>
      <c r="M127" s="4">
        <v>0</v>
      </c>
      <c r="N127" s="4">
        <v>-1842834.88</v>
      </c>
      <c r="O127" s="4">
        <f t="shared" si="20"/>
        <v>-508.92610450461507</v>
      </c>
      <c r="P127" s="4">
        <v>0</v>
      </c>
      <c r="Q127" s="3" t="s">
        <v>104</v>
      </c>
      <c r="R127" s="3" t="s">
        <v>79</v>
      </c>
      <c r="S127" s="3" t="s">
        <v>80</v>
      </c>
      <c r="T127" s="3" t="str">
        <f t="shared" si="17"/>
        <v>OK010401</v>
      </c>
      <c r="U127" s="3" t="str">
        <f t="shared" si="18"/>
        <v>Õigusemõistmise ja õigusteenuste tagamine</v>
      </c>
      <c r="V127" s="3" t="s">
        <v>40</v>
      </c>
      <c r="W127" s="3" t="s">
        <v>41</v>
      </c>
      <c r="X127" s="3" t="s">
        <v>31</v>
      </c>
      <c r="Y127" s="3" t="s">
        <v>84</v>
      </c>
      <c r="Z127" s="3" t="s">
        <v>85</v>
      </c>
      <c r="AA127" s="4">
        <f t="shared" si="19"/>
        <v>0</v>
      </c>
      <c r="AB127" s="4">
        <v>0</v>
      </c>
      <c r="AC127" s="4">
        <f t="shared" si="21"/>
        <v>0</v>
      </c>
      <c r="AD127" s="4"/>
      <c r="AE127" s="4"/>
    </row>
    <row r="128" spans="1:31" x14ac:dyDescent="0.25">
      <c r="A128" s="3" t="s">
        <v>26</v>
      </c>
      <c r="B128" s="3" t="s">
        <v>104</v>
      </c>
      <c r="C128" s="3" t="s">
        <v>79</v>
      </c>
      <c r="D128" s="3" t="s">
        <v>80</v>
      </c>
      <c r="E128" s="3" t="s">
        <v>92</v>
      </c>
      <c r="F128" s="3" t="s">
        <v>93</v>
      </c>
      <c r="G128" s="3" t="s">
        <v>40</v>
      </c>
      <c r="H128" s="3" t="s">
        <v>43</v>
      </c>
      <c r="I128" s="3" t="s">
        <v>31</v>
      </c>
      <c r="J128" s="3" t="s">
        <v>109</v>
      </c>
      <c r="K128" s="3" t="s">
        <v>110</v>
      </c>
      <c r="L128" s="4">
        <v>-164375.00000000003</v>
      </c>
      <c r="M128" s="4">
        <v>0</v>
      </c>
      <c r="N128" s="4">
        <v>-164374.99000000005</v>
      </c>
      <c r="O128" s="4">
        <f t="shared" si="20"/>
        <v>-9.9999999802093953E-3</v>
      </c>
      <c r="P128" s="4">
        <f>O128</f>
        <v>-9.9999999802093953E-3</v>
      </c>
      <c r="Q128" s="3" t="s">
        <v>104</v>
      </c>
      <c r="R128" s="3" t="s">
        <v>79</v>
      </c>
      <c r="S128" s="3" t="s">
        <v>80</v>
      </c>
      <c r="T128" s="3" t="str">
        <f t="shared" si="17"/>
        <v>OK010401</v>
      </c>
      <c r="U128" s="3" t="str">
        <f t="shared" si="18"/>
        <v>Õigusemõistmise ja õigusteenuste tagamine</v>
      </c>
      <c r="V128" s="3" t="s">
        <v>40</v>
      </c>
      <c r="W128" s="3" t="s">
        <v>43</v>
      </c>
      <c r="X128" s="3" t="s">
        <v>31</v>
      </c>
      <c r="Y128" s="3" t="s">
        <v>109</v>
      </c>
      <c r="Z128" s="3" t="s">
        <v>110</v>
      </c>
      <c r="AA128" s="4">
        <f t="shared" si="19"/>
        <v>-9.9999999802093953E-3</v>
      </c>
      <c r="AB128" s="4">
        <v>0</v>
      </c>
      <c r="AC128" s="4">
        <f t="shared" si="21"/>
        <v>-9.9999999802093953E-3</v>
      </c>
      <c r="AD128" s="4"/>
      <c r="AE128" s="4"/>
    </row>
    <row r="129" spans="1:31" x14ac:dyDescent="0.25">
      <c r="A129" s="3" t="s">
        <v>26</v>
      </c>
      <c r="B129" s="3" t="s">
        <v>111</v>
      </c>
      <c r="C129" s="3" t="s">
        <v>79</v>
      </c>
      <c r="D129" s="3" t="s">
        <v>80</v>
      </c>
      <c r="E129" s="3" t="s">
        <v>92</v>
      </c>
      <c r="F129" s="3" t="s">
        <v>93</v>
      </c>
      <c r="G129" s="3" t="s">
        <v>40</v>
      </c>
      <c r="H129" s="3" t="s">
        <v>43</v>
      </c>
      <c r="I129" s="3" t="s">
        <v>31</v>
      </c>
      <c r="J129" s="3" t="s">
        <v>28</v>
      </c>
      <c r="K129" s="3" t="s">
        <v>28</v>
      </c>
      <c r="L129" s="4">
        <v>-1084468.1102999998</v>
      </c>
      <c r="M129" s="4">
        <v>-11373.999999999998</v>
      </c>
      <c r="N129" s="4">
        <v>-1073313.4896</v>
      </c>
      <c r="O129" s="4">
        <f t="shared" si="20"/>
        <v>-11154.620699999854</v>
      </c>
      <c r="P129" s="4">
        <f>O129</f>
        <v>-11154.620699999854</v>
      </c>
      <c r="Q129" s="3" t="s">
        <v>111</v>
      </c>
      <c r="R129" s="3" t="s">
        <v>79</v>
      </c>
      <c r="S129" s="3" t="s">
        <v>80</v>
      </c>
      <c r="T129" s="3" t="str">
        <f t="shared" si="17"/>
        <v>OK010401</v>
      </c>
      <c r="U129" s="3" t="str">
        <f t="shared" si="18"/>
        <v>Õigusemõistmise ja õigusteenuste tagamine</v>
      </c>
      <c r="V129" s="3" t="s">
        <v>40</v>
      </c>
      <c r="W129" s="3" t="s">
        <v>43</v>
      </c>
      <c r="X129" s="3" t="s">
        <v>31</v>
      </c>
      <c r="Y129" s="3" t="s">
        <v>28</v>
      </c>
      <c r="Z129" s="3" t="s">
        <v>28</v>
      </c>
      <c r="AA129" s="4">
        <f t="shared" si="19"/>
        <v>-11154.620699999854</v>
      </c>
      <c r="AB129" s="4">
        <v>0</v>
      </c>
      <c r="AC129" s="4">
        <f t="shared" si="21"/>
        <v>-11154.620699999854</v>
      </c>
      <c r="AD129" s="4"/>
      <c r="AE129" s="4"/>
    </row>
    <row r="130" spans="1:31" x14ac:dyDescent="0.25">
      <c r="A130" s="3" t="s">
        <v>26</v>
      </c>
      <c r="B130" s="3" t="s">
        <v>111</v>
      </c>
      <c r="C130" s="3" t="s">
        <v>79</v>
      </c>
      <c r="D130" s="3" t="s">
        <v>80</v>
      </c>
      <c r="E130" s="3" t="s">
        <v>92</v>
      </c>
      <c r="F130" s="3" t="s">
        <v>93</v>
      </c>
      <c r="G130" s="3" t="s">
        <v>40</v>
      </c>
      <c r="H130" s="3" t="s">
        <v>41</v>
      </c>
      <c r="I130" s="3" t="s">
        <v>31</v>
      </c>
      <c r="J130" s="3" t="s">
        <v>28</v>
      </c>
      <c r="K130" s="3" t="s">
        <v>28</v>
      </c>
      <c r="L130" s="4">
        <v>-57986.999899999995</v>
      </c>
      <c r="M130" s="4">
        <v>-11621.000000000002</v>
      </c>
      <c r="N130" s="4">
        <v>-24319.679800000002</v>
      </c>
      <c r="O130" s="4">
        <f t="shared" si="20"/>
        <v>-33667.320099999997</v>
      </c>
      <c r="P130" s="4">
        <f>O130</f>
        <v>-33667.320099999997</v>
      </c>
      <c r="Q130" s="3" t="s">
        <v>111</v>
      </c>
      <c r="R130" s="3" t="s">
        <v>79</v>
      </c>
      <c r="S130" s="3" t="s">
        <v>80</v>
      </c>
      <c r="T130" s="3" t="str">
        <f t="shared" ref="T130:T151" si="22">+E130</f>
        <v>OK010401</v>
      </c>
      <c r="U130" s="3" t="str">
        <f t="shared" ref="U130:U151" si="23">+F130</f>
        <v>Õigusemõistmise ja õigusteenuste tagamine</v>
      </c>
      <c r="V130" s="3" t="s">
        <v>40</v>
      </c>
      <c r="W130" s="3" t="s">
        <v>41</v>
      </c>
      <c r="X130" s="3" t="s">
        <v>31</v>
      </c>
      <c r="Y130" s="3" t="s">
        <v>28</v>
      </c>
      <c r="Z130" s="3" t="s">
        <v>28</v>
      </c>
      <c r="AA130" s="4">
        <f t="shared" si="19"/>
        <v>-33667.320099999997</v>
      </c>
      <c r="AB130" s="4">
        <v>0</v>
      </c>
      <c r="AC130" s="4">
        <f t="shared" si="21"/>
        <v>-33667.320099999997</v>
      </c>
      <c r="AD130" s="4"/>
      <c r="AE130" s="4"/>
    </row>
    <row r="131" spans="1:31" x14ac:dyDescent="0.25">
      <c r="A131" s="3" t="s">
        <v>26</v>
      </c>
      <c r="B131" s="3" t="s">
        <v>111</v>
      </c>
      <c r="C131" s="3" t="s">
        <v>79</v>
      </c>
      <c r="D131" s="3" t="s">
        <v>80</v>
      </c>
      <c r="E131" s="3" t="s">
        <v>92</v>
      </c>
      <c r="F131" s="3" t="s">
        <v>93</v>
      </c>
      <c r="G131" s="3" t="s">
        <v>40</v>
      </c>
      <c r="H131" s="3" t="s">
        <v>41</v>
      </c>
      <c r="I131" s="3" t="s">
        <v>31</v>
      </c>
      <c r="J131" s="3" t="s">
        <v>84</v>
      </c>
      <c r="K131" s="3" t="s">
        <v>85</v>
      </c>
      <c r="L131" s="4">
        <v>-23460.605583333359</v>
      </c>
      <c r="M131" s="4">
        <v>0</v>
      </c>
      <c r="N131" s="4">
        <v>-23460.780000000002</v>
      </c>
      <c r="O131" s="4">
        <f t="shared" si="20"/>
        <v>0.17441666664308286</v>
      </c>
      <c r="P131" s="4">
        <v>0</v>
      </c>
      <c r="Q131" s="3" t="s">
        <v>111</v>
      </c>
      <c r="R131" s="3" t="s">
        <v>79</v>
      </c>
      <c r="S131" s="3" t="s">
        <v>80</v>
      </c>
      <c r="T131" s="3" t="str">
        <f t="shared" si="22"/>
        <v>OK010401</v>
      </c>
      <c r="U131" s="3" t="str">
        <f t="shared" si="23"/>
        <v>Õigusemõistmise ja õigusteenuste tagamine</v>
      </c>
      <c r="V131" s="3" t="s">
        <v>40</v>
      </c>
      <c r="W131" s="3" t="s">
        <v>41</v>
      </c>
      <c r="X131" s="3" t="s">
        <v>31</v>
      </c>
      <c r="Y131" s="3" t="s">
        <v>84</v>
      </c>
      <c r="Z131" s="3" t="s">
        <v>85</v>
      </c>
      <c r="AA131" s="4">
        <f t="shared" si="19"/>
        <v>0</v>
      </c>
      <c r="AB131" s="4">
        <v>0</v>
      </c>
      <c r="AC131" s="4">
        <f t="shared" si="21"/>
        <v>0</v>
      </c>
      <c r="AD131" s="4"/>
      <c r="AE131" s="4"/>
    </row>
    <row r="132" spans="1:31" x14ac:dyDescent="0.25">
      <c r="A132" s="3" t="s">
        <v>26</v>
      </c>
      <c r="B132" s="3" t="s">
        <v>111</v>
      </c>
      <c r="C132" s="3" t="s">
        <v>79</v>
      </c>
      <c r="D132" s="3" t="s">
        <v>80</v>
      </c>
      <c r="E132" s="3" t="s">
        <v>92</v>
      </c>
      <c r="F132" s="3" t="s">
        <v>93</v>
      </c>
      <c r="G132" s="3" t="s">
        <v>40</v>
      </c>
      <c r="H132" s="3" t="s">
        <v>43</v>
      </c>
      <c r="I132" s="3" t="s">
        <v>31</v>
      </c>
      <c r="J132" s="3" t="s">
        <v>109</v>
      </c>
      <c r="K132" s="3" t="s">
        <v>110</v>
      </c>
      <c r="L132" s="4">
        <v>-27804.999999999993</v>
      </c>
      <c r="M132" s="4">
        <v>0</v>
      </c>
      <c r="N132" s="4">
        <v>-27804.65</v>
      </c>
      <c r="O132" s="4">
        <f t="shared" si="20"/>
        <v>-0.34999999999126885</v>
      </c>
      <c r="P132" s="4">
        <v>-0.34999999999126885</v>
      </c>
      <c r="Q132" s="3" t="s">
        <v>111</v>
      </c>
      <c r="R132" s="3" t="s">
        <v>79</v>
      </c>
      <c r="S132" s="3" t="s">
        <v>80</v>
      </c>
      <c r="T132" s="3" t="str">
        <f t="shared" si="22"/>
        <v>OK010401</v>
      </c>
      <c r="U132" s="3" t="str">
        <f t="shared" si="23"/>
        <v>Õigusemõistmise ja õigusteenuste tagamine</v>
      </c>
      <c r="V132" s="3" t="s">
        <v>40</v>
      </c>
      <c r="W132" s="3" t="s">
        <v>43</v>
      </c>
      <c r="X132" s="3" t="s">
        <v>31</v>
      </c>
      <c r="Y132" s="3" t="s">
        <v>109</v>
      </c>
      <c r="Z132" s="3" t="s">
        <v>110</v>
      </c>
      <c r="AA132" s="4">
        <f t="shared" si="19"/>
        <v>-0.34999999999126885</v>
      </c>
      <c r="AB132" s="4">
        <v>0</v>
      </c>
      <c r="AC132" s="4">
        <f t="shared" si="21"/>
        <v>-0.34999999999126885</v>
      </c>
      <c r="AD132" s="4"/>
      <c r="AE132" s="4"/>
    </row>
    <row r="133" spans="1:31" s="22" customFormat="1" x14ac:dyDescent="0.25">
      <c r="A133" s="3" t="s">
        <v>26</v>
      </c>
      <c r="B133" s="3" t="s">
        <v>112</v>
      </c>
      <c r="C133" s="3" t="s">
        <v>79</v>
      </c>
      <c r="D133" s="3" t="s">
        <v>80</v>
      </c>
      <c r="E133" s="3" t="s">
        <v>92</v>
      </c>
      <c r="F133" s="3" t="s">
        <v>93</v>
      </c>
      <c r="G133" s="3" t="s">
        <v>40</v>
      </c>
      <c r="H133" s="3" t="s">
        <v>43</v>
      </c>
      <c r="I133" s="3" t="s">
        <v>31</v>
      </c>
      <c r="J133" s="3" t="s">
        <v>28</v>
      </c>
      <c r="K133" s="3" t="s">
        <v>28</v>
      </c>
      <c r="L133" s="4">
        <v>-3407334.6523000002</v>
      </c>
      <c r="M133" s="4">
        <v>-28635.000000000004</v>
      </c>
      <c r="N133" s="4">
        <v>-3325752.6892999997</v>
      </c>
      <c r="O133" s="4">
        <f t="shared" si="20"/>
        <v>-81581.963000000454</v>
      </c>
      <c r="P133" s="4">
        <f>O133</f>
        <v>-81581.963000000454</v>
      </c>
      <c r="Q133" s="3" t="s">
        <v>112</v>
      </c>
      <c r="R133" s="3" t="s">
        <v>79</v>
      </c>
      <c r="S133" s="3" t="s">
        <v>80</v>
      </c>
      <c r="T133" s="3" t="str">
        <f t="shared" si="22"/>
        <v>OK010401</v>
      </c>
      <c r="U133" s="3" t="str">
        <f t="shared" si="23"/>
        <v>Õigusemõistmise ja õigusteenuste tagamine</v>
      </c>
      <c r="V133" s="3" t="s">
        <v>40</v>
      </c>
      <c r="W133" s="3" t="s">
        <v>43</v>
      </c>
      <c r="X133" s="3" t="s">
        <v>31</v>
      </c>
      <c r="Y133" s="3" t="s">
        <v>28</v>
      </c>
      <c r="Z133" s="3" t="s">
        <v>28</v>
      </c>
      <c r="AA133" s="4">
        <f t="shared" si="19"/>
        <v>-81581.963000000454</v>
      </c>
      <c r="AB133" s="4">
        <v>0</v>
      </c>
      <c r="AC133" s="4">
        <f t="shared" si="21"/>
        <v>-81581.963000000454</v>
      </c>
      <c r="AD133" s="4"/>
      <c r="AE133" s="37"/>
    </row>
    <row r="134" spans="1:31" s="22" customFormat="1" x14ac:dyDescent="0.25">
      <c r="A134" s="3" t="s">
        <v>26</v>
      </c>
      <c r="B134" s="3" t="s">
        <v>112</v>
      </c>
      <c r="C134" s="3" t="s">
        <v>79</v>
      </c>
      <c r="D134" s="3" t="s">
        <v>80</v>
      </c>
      <c r="E134" s="3" t="s">
        <v>92</v>
      </c>
      <c r="F134" s="3" t="s">
        <v>93</v>
      </c>
      <c r="G134" s="3" t="s">
        <v>40</v>
      </c>
      <c r="H134" s="3" t="s">
        <v>52</v>
      </c>
      <c r="I134" s="3" t="s">
        <v>31</v>
      </c>
      <c r="J134" s="3" t="s">
        <v>28</v>
      </c>
      <c r="K134" s="3" t="s">
        <v>28</v>
      </c>
      <c r="L134" s="4">
        <v>-1993</v>
      </c>
      <c r="M134" s="4">
        <v>0</v>
      </c>
      <c r="N134" s="4">
        <v>-2339.27</v>
      </c>
      <c r="O134" s="4">
        <f t="shared" si="20"/>
        <v>346.27</v>
      </c>
      <c r="P134" s="4">
        <v>0</v>
      </c>
      <c r="Q134" s="3" t="s">
        <v>112</v>
      </c>
      <c r="R134" s="3" t="s">
        <v>79</v>
      </c>
      <c r="S134" s="3" t="s">
        <v>80</v>
      </c>
      <c r="T134" s="3" t="str">
        <f t="shared" si="22"/>
        <v>OK010401</v>
      </c>
      <c r="U134" s="3" t="str">
        <f t="shared" si="23"/>
        <v>Õigusemõistmise ja õigusteenuste tagamine</v>
      </c>
      <c r="V134" s="3" t="s">
        <v>40</v>
      </c>
      <c r="W134" s="3" t="s">
        <v>52</v>
      </c>
      <c r="X134" s="3" t="s">
        <v>31</v>
      </c>
      <c r="Y134" s="3" t="s">
        <v>28</v>
      </c>
      <c r="Z134" s="3" t="s">
        <v>28</v>
      </c>
      <c r="AA134" s="4">
        <f t="shared" si="19"/>
        <v>0</v>
      </c>
      <c r="AB134" s="4">
        <v>0</v>
      </c>
      <c r="AC134" s="4">
        <f t="shared" si="21"/>
        <v>0</v>
      </c>
      <c r="AD134" s="4"/>
      <c r="AE134" s="4"/>
    </row>
    <row r="135" spans="1:31" s="22" customFormat="1" x14ac:dyDescent="0.25">
      <c r="A135" s="3" t="s">
        <v>26</v>
      </c>
      <c r="B135" s="3" t="s">
        <v>112</v>
      </c>
      <c r="C135" s="3" t="s">
        <v>79</v>
      </c>
      <c r="D135" s="3" t="s">
        <v>80</v>
      </c>
      <c r="E135" s="3" t="s">
        <v>92</v>
      </c>
      <c r="F135" s="3" t="s">
        <v>93</v>
      </c>
      <c r="G135" s="3" t="s">
        <v>40</v>
      </c>
      <c r="H135" s="3" t="s">
        <v>41</v>
      </c>
      <c r="I135" s="3" t="s">
        <v>31</v>
      </c>
      <c r="J135" s="3" t="s">
        <v>28</v>
      </c>
      <c r="K135" s="3" t="s">
        <v>28</v>
      </c>
      <c r="L135" s="4">
        <v>-159007.99979999999</v>
      </c>
      <c r="M135" s="4">
        <v>-40352</v>
      </c>
      <c r="N135" s="4">
        <v>-131859.71919999999</v>
      </c>
      <c r="O135" s="4">
        <f t="shared" si="20"/>
        <v>-27148.280599999998</v>
      </c>
      <c r="P135" s="4">
        <v>-26802.010599999998</v>
      </c>
      <c r="Q135" s="3" t="s">
        <v>112</v>
      </c>
      <c r="R135" s="3" t="s">
        <v>79</v>
      </c>
      <c r="S135" s="3" t="s">
        <v>80</v>
      </c>
      <c r="T135" s="3" t="str">
        <f t="shared" si="22"/>
        <v>OK010401</v>
      </c>
      <c r="U135" s="3" t="str">
        <f t="shared" si="23"/>
        <v>Õigusemõistmise ja õigusteenuste tagamine</v>
      </c>
      <c r="V135" s="3" t="s">
        <v>40</v>
      </c>
      <c r="W135" s="3" t="s">
        <v>41</v>
      </c>
      <c r="X135" s="3" t="s">
        <v>31</v>
      </c>
      <c r="Y135" s="3" t="s">
        <v>28</v>
      </c>
      <c r="Z135" s="3" t="s">
        <v>28</v>
      </c>
      <c r="AA135" s="4">
        <f t="shared" si="19"/>
        <v>-26802.010599999998</v>
      </c>
      <c r="AB135" s="4">
        <v>0</v>
      </c>
      <c r="AC135" s="4">
        <f t="shared" si="21"/>
        <v>-26802.010599999998</v>
      </c>
      <c r="AD135" s="4"/>
      <c r="AE135" s="4"/>
    </row>
    <row r="136" spans="1:31" x14ac:dyDescent="0.25">
      <c r="A136" s="3" t="s">
        <v>26</v>
      </c>
      <c r="B136" s="3" t="s">
        <v>112</v>
      </c>
      <c r="C136" s="3" t="s">
        <v>79</v>
      </c>
      <c r="D136" s="3" t="s">
        <v>80</v>
      </c>
      <c r="E136" s="3" t="s">
        <v>92</v>
      </c>
      <c r="F136" s="3" t="s">
        <v>93</v>
      </c>
      <c r="G136" s="3" t="s">
        <v>40</v>
      </c>
      <c r="H136" s="3" t="s">
        <v>41</v>
      </c>
      <c r="I136" s="3" t="s">
        <v>31</v>
      </c>
      <c r="J136" s="3" t="s">
        <v>84</v>
      </c>
      <c r="K136" s="3" t="s">
        <v>85</v>
      </c>
      <c r="L136" s="4">
        <v>-827315.78270605323</v>
      </c>
      <c r="M136" s="4">
        <v>0</v>
      </c>
      <c r="N136" s="4">
        <v>-826169.19999999984</v>
      </c>
      <c r="O136" s="4">
        <f t="shared" si="20"/>
        <v>-1146.582706053392</v>
      </c>
      <c r="P136" s="4">
        <v>0</v>
      </c>
      <c r="Q136" s="3" t="s">
        <v>112</v>
      </c>
      <c r="R136" s="3" t="s">
        <v>79</v>
      </c>
      <c r="S136" s="3" t="s">
        <v>80</v>
      </c>
      <c r="T136" s="3" t="str">
        <f t="shared" si="22"/>
        <v>OK010401</v>
      </c>
      <c r="U136" s="3" t="str">
        <f t="shared" si="23"/>
        <v>Õigusemõistmise ja õigusteenuste tagamine</v>
      </c>
      <c r="V136" s="3" t="s">
        <v>40</v>
      </c>
      <c r="W136" s="3" t="s">
        <v>41</v>
      </c>
      <c r="X136" s="3" t="s">
        <v>31</v>
      </c>
      <c r="Y136" s="3" t="s">
        <v>84</v>
      </c>
      <c r="Z136" s="3" t="s">
        <v>85</v>
      </c>
      <c r="AA136" s="4">
        <f t="shared" si="19"/>
        <v>0</v>
      </c>
      <c r="AB136" s="4">
        <v>0</v>
      </c>
      <c r="AC136" s="4">
        <f t="shared" si="21"/>
        <v>0</v>
      </c>
      <c r="AD136" s="4"/>
      <c r="AE136" s="4"/>
    </row>
    <row r="137" spans="1:31" x14ac:dyDescent="0.25">
      <c r="A137" s="3" t="s">
        <v>26</v>
      </c>
      <c r="B137" s="3" t="s">
        <v>112</v>
      </c>
      <c r="C137" s="3" t="s">
        <v>79</v>
      </c>
      <c r="D137" s="3" t="s">
        <v>80</v>
      </c>
      <c r="E137" s="3" t="s">
        <v>92</v>
      </c>
      <c r="F137" s="3" t="s">
        <v>93</v>
      </c>
      <c r="G137" s="3" t="s">
        <v>40</v>
      </c>
      <c r="H137" s="3" t="s">
        <v>43</v>
      </c>
      <c r="I137" s="3" t="s">
        <v>31</v>
      </c>
      <c r="J137" s="3" t="s">
        <v>109</v>
      </c>
      <c r="K137" s="3" t="s">
        <v>110</v>
      </c>
      <c r="L137" s="4">
        <v>-91389</v>
      </c>
      <c r="M137" s="4">
        <v>0</v>
      </c>
      <c r="N137" s="4">
        <v>-91101.199799999988</v>
      </c>
      <c r="O137" s="4">
        <f t="shared" si="20"/>
        <v>-287.80020000001241</v>
      </c>
      <c r="P137" s="4">
        <v>0</v>
      </c>
      <c r="Q137" s="3" t="s">
        <v>112</v>
      </c>
      <c r="R137" s="3" t="s">
        <v>79</v>
      </c>
      <c r="S137" s="3" t="s">
        <v>80</v>
      </c>
      <c r="T137" s="3" t="str">
        <f t="shared" si="22"/>
        <v>OK010401</v>
      </c>
      <c r="U137" s="3" t="str">
        <f t="shared" si="23"/>
        <v>Õigusemõistmise ja õigusteenuste tagamine</v>
      </c>
      <c r="V137" s="3" t="s">
        <v>40</v>
      </c>
      <c r="W137" s="3" t="s">
        <v>43</v>
      </c>
      <c r="X137" s="3" t="s">
        <v>31</v>
      </c>
      <c r="Y137" s="3" t="s">
        <v>109</v>
      </c>
      <c r="Z137" s="3" t="s">
        <v>110</v>
      </c>
      <c r="AA137" s="4">
        <f t="shared" si="19"/>
        <v>0</v>
      </c>
      <c r="AB137" s="4">
        <v>0</v>
      </c>
      <c r="AC137" s="4">
        <f t="shared" si="21"/>
        <v>0</v>
      </c>
      <c r="AD137" s="4"/>
      <c r="AE137" s="4"/>
    </row>
    <row r="138" spans="1:31" x14ac:dyDescent="0.25">
      <c r="A138" s="3" t="s">
        <v>26</v>
      </c>
      <c r="B138" s="3" t="s">
        <v>113</v>
      </c>
      <c r="C138" s="3" t="s">
        <v>79</v>
      </c>
      <c r="D138" s="3" t="s">
        <v>80</v>
      </c>
      <c r="E138" s="3" t="s">
        <v>92</v>
      </c>
      <c r="F138" s="3" t="s">
        <v>93</v>
      </c>
      <c r="G138" s="3" t="s">
        <v>40</v>
      </c>
      <c r="H138" s="3" t="s">
        <v>43</v>
      </c>
      <c r="I138" s="3" t="s">
        <v>31</v>
      </c>
      <c r="J138" s="3" t="s">
        <v>28</v>
      </c>
      <c r="K138" s="3" t="s">
        <v>28</v>
      </c>
      <c r="L138" s="4">
        <v>-1382705.5153000001</v>
      </c>
      <c r="M138" s="4">
        <v>-8988</v>
      </c>
      <c r="N138" s="4">
        <v>-1356362.3193000001</v>
      </c>
      <c r="O138" s="4">
        <f t="shared" si="20"/>
        <v>-26343.195999999996</v>
      </c>
      <c r="P138" s="4">
        <f>O138</f>
        <v>-26343.195999999996</v>
      </c>
      <c r="Q138" s="3" t="s">
        <v>113</v>
      </c>
      <c r="R138" s="3" t="s">
        <v>79</v>
      </c>
      <c r="S138" s="3" t="s">
        <v>80</v>
      </c>
      <c r="T138" s="3" t="str">
        <f t="shared" si="22"/>
        <v>OK010401</v>
      </c>
      <c r="U138" s="3" t="str">
        <f t="shared" si="23"/>
        <v>Õigusemõistmise ja õigusteenuste tagamine</v>
      </c>
      <c r="V138" s="3" t="s">
        <v>40</v>
      </c>
      <c r="W138" s="3" t="s">
        <v>43</v>
      </c>
      <c r="X138" s="3" t="s">
        <v>31</v>
      </c>
      <c r="Y138" s="3" t="s">
        <v>28</v>
      </c>
      <c r="Z138" s="3" t="s">
        <v>28</v>
      </c>
      <c r="AA138" s="4">
        <f t="shared" si="19"/>
        <v>-26343.195999999996</v>
      </c>
      <c r="AB138" s="4">
        <v>0</v>
      </c>
      <c r="AC138" s="4">
        <f t="shared" si="21"/>
        <v>-26343.195999999996</v>
      </c>
      <c r="AD138" s="4"/>
      <c r="AE138" s="3"/>
    </row>
    <row r="139" spans="1:31" x14ac:dyDescent="0.25">
      <c r="A139" s="3" t="s">
        <v>26</v>
      </c>
      <c r="B139" s="3" t="s">
        <v>113</v>
      </c>
      <c r="C139" s="3" t="s">
        <v>79</v>
      </c>
      <c r="D139" s="3" t="s">
        <v>80</v>
      </c>
      <c r="E139" s="3" t="s">
        <v>92</v>
      </c>
      <c r="F139" s="3" t="s">
        <v>93</v>
      </c>
      <c r="G139" s="3" t="s">
        <v>40</v>
      </c>
      <c r="H139" s="3" t="s">
        <v>41</v>
      </c>
      <c r="I139" s="3" t="s">
        <v>31</v>
      </c>
      <c r="J139" s="3" t="s">
        <v>28</v>
      </c>
      <c r="K139" s="3" t="s">
        <v>28</v>
      </c>
      <c r="L139" s="4">
        <v>-85799.999799999991</v>
      </c>
      <c r="M139" s="4">
        <v>-31071</v>
      </c>
      <c r="N139" s="4">
        <v>-40657.4499</v>
      </c>
      <c r="O139" s="4">
        <f t="shared" si="20"/>
        <v>-45142.549899999991</v>
      </c>
      <c r="P139" s="4">
        <f>O139</f>
        <v>-45142.549899999991</v>
      </c>
      <c r="Q139" s="3" t="s">
        <v>113</v>
      </c>
      <c r="R139" s="3" t="s">
        <v>79</v>
      </c>
      <c r="S139" s="3" t="s">
        <v>80</v>
      </c>
      <c r="T139" s="3" t="str">
        <f t="shared" si="22"/>
        <v>OK010401</v>
      </c>
      <c r="U139" s="3" t="str">
        <f t="shared" si="23"/>
        <v>Õigusemõistmise ja õigusteenuste tagamine</v>
      </c>
      <c r="V139" s="3" t="s">
        <v>40</v>
      </c>
      <c r="W139" s="3" t="s">
        <v>41</v>
      </c>
      <c r="X139" s="3" t="s">
        <v>31</v>
      </c>
      <c r="Y139" s="3" t="s">
        <v>28</v>
      </c>
      <c r="Z139" s="3" t="s">
        <v>28</v>
      </c>
      <c r="AA139" s="4">
        <f t="shared" si="19"/>
        <v>-45142.549899999991</v>
      </c>
      <c r="AB139" s="4">
        <v>0</v>
      </c>
      <c r="AC139" s="4">
        <f t="shared" si="21"/>
        <v>-45142.549899999991</v>
      </c>
      <c r="AD139" s="4"/>
      <c r="AE139" s="4"/>
    </row>
    <row r="140" spans="1:31" x14ac:dyDescent="0.25">
      <c r="A140" s="3" t="s">
        <v>26</v>
      </c>
      <c r="B140" s="3" t="s">
        <v>113</v>
      </c>
      <c r="C140" s="3" t="s">
        <v>79</v>
      </c>
      <c r="D140" s="3" t="s">
        <v>80</v>
      </c>
      <c r="E140" s="3" t="s">
        <v>92</v>
      </c>
      <c r="F140" s="3" t="s">
        <v>93</v>
      </c>
      <c r="G140" s="3" t="s">
        <v>40</v>
      </c>
      <c r="H140" s="3" t="s">
        <v>41</v>
      </c>
      <c r="I140" s="3" t="s">
        <v>31</v>
      </c>
      <c r="J140" s="3" t="s">
        <v>84</v>
      </c>
      <c r="K140" s="3" t="s">
        <v>85</v>
      </c>
      <c r="L140" s="4">
        <v>-229642.33703333332</v>
      </c>
      <c r="M140" s="4">
        <v>0</v>
      </c>
      <c r="N140" s="4">
        <v>-182198.2199</v>
      </c>
      <c r="O140" s="4">
        <f t="shared" si="20"/>
        <v>-47444.117133333319</v>
      </c>
      <c r="P140" s="4">
        <v>0</v>
      </c>
      <c r="Q140" s="3" t="s">
        <v>113</v>
      </c>
      <c r="R140" s="3" t="s">
        <v>79</v>
      </c>
      <c r="S140" s="3" t="s">
        <v>80</v>
      </c>
      <c r="T140" s="3" t="str">
        <f t="shared" si="22"/>
        <v>OK010401</v>
      </c>
      <c r="U140" s="3" t="str">
        <f t="shared" si="23"/>
        <v>Õigusemõistmise ja õigusteenuste tagamine</v>
      </c>
      <c r="V140" s="3" t="s">
        <v>40</v>
      </c>
      <c r="W140" s="3" t="s">
        <v>41</v>
      </c>
      <c r="X140" s="3" t="s">
        <v>31</v>
      </c>
      <c r="Y140" s="3" t="s">
        <v>84</v>
      </c>
      <c r="Z140" s="3" t="s">
        <v>85</v>
      </c>
      <c r="AA140" s="4">
        <f t="shared" si="19"/>
        <v>0</v>
      </c>
      <c r="AB140" s="4">
        <v>0</v>
      </c>
      <c r="AC140" s="4">
        <f t="shared" si="21"/>
        <v>0</v>
      </c>
      <c r="AD140" s="4"/>
      <c r="AE140" s="4"/>
    </row>
    <row r="141" spans="1:31" x14ac:dyDescent="0.25">
      <c r="A141" s="3" t="s">
        <v>26</v>
      </c>
      <c r="B141" s="3" t="s">
        <v>113</v>
      </c>
      <c r="C141" s="3" t="s">
        <v>79</v>
      </c>
      <c r="D141" s="3" t="s">
        <v>80</v>
      </c>
      <c r="E141" s="3" t="s">
        <v>92</v>
      </c>
      <c r="F141" s="3" t="s">
        <v>93</v>
      </c>
      <c r="G141" s="3" t="s">
        <v>40</v>
      </c>
      <c r="H141" s="3" t="s">
        <v>43</v>
      </c>
      <c r="I141" s="3" t="s">
        <v>31</v>
      </c>
      <c r="J141" s="3" t="s">
        <v>109</v>
      </c>
      <c r="K141" s="3" t="s">
        <v>110</v>
      </c>
      <c r="L141" s="4">
        <v>-37644</v>
      </c>
      <c r="M141" s="4">
        <v>0</v>
      </c>
      <c r="N141" s="4">
        <v>-37644.000000000007</v>
      </c>
      <c r="O141" s="4">
        <f t="shared" si="20"/>
        <v>0</v>
      </c>
      <c r="P141" s="4">
        <v>0</v>
      </c>
      <c r="Q141" s="3" t="s">
        <v>113</v>
      </c>
      <c r="R141" s="3" t="s">
        <v>79</v>
      </c>
      <c r="S141" s="3" t="s">
        <v>80</v>
      </c>
      <c r="T141" s="3" t="str">
        <f t="shared" si="22"/>
        <v>OK010401</v>
      </c>
      <c r="U141" s="3" t="str">
        <f t="shared" si="23"/>
        <v>Õigusemõistmise ja õigusteenuste tagamine</v>
      </c>
      <c r="V141" s="3" t="s">
        <v>40</v>
      </c>
      <c r="W141" s="3" t="s">
        <v>43</v>
      </c>
      <c r="X141" s="3" t="s">
        <v>31</v>
      </c>
      <c r="Y141" s="3" t="s">
        <v>109</v>
      </c>
      <c r="Z141" s="3" t="s">
        <v>110</v>
      </c>
      <c r="AA141" s="4">
        <f t="shared" si="19"/>
        <v>0</v>
      </c>
      <c r="AB141" s="4">
        <v>0</v>
      </c>
      <c r="AC141" s="4">
        <f t="shared" si="21"/>
        <v>0</v>
      </c>
      <c r="AD141" s="4"/>
      <c r="AE141" s="4"/>
    </row>
    <row r="142" spans="1:31" x14ac:dyDescent="0.25">
      <c r="A142" s="3" t="s">
        <v>26</v>
      </c>
      <c r="B142" s="3" t="s">
        <v>114</v>
      </c>
      <c r="C142" s="3" t="s">
        <v>79</v>
      </c>
      <c r="D142" s="3" t="s">
        <v>80</v>
      </c>
      <c r="E142" s="3" t="s">
        <v>86</v>
      </c>
      <c r="F142" s="3" t="s">
        <v>87</v>
      </c>
      <c r="G142" s="3" t="s">
        <v>40</v>
      </c>
      <c r="H142" s="3" t="s">
        <v>43</v>
      </c>
      <c r="I142" s="3" t="s">
        <v>31</v>
      </c>
      <c r="J142" s="3" t="s">
        <v>107</v>
      </c>
      <c r="K142" s="3" t="s">
        <v>108</v>
      </c>
      <c r="L142" s="4">
        <v>-3110682</v>
      </c>
      <c r="M142" s="4">
        <v>0</v>
      </c>
      <c r="N142" s="4">
        <v>-3118628</v>
      </c>
      <c r="O142" s="4">
        <f t="shared" si="20"/>
        <v>7946</v>
      </c>
      <c r="P142" s="4">
        <v>0</v>
      </c>
      <c r="Q142" s="3" t="s">
        <v>114</v>
      </c>
      <c r="R142" s="3" t="s">
        <v>79</v>
      </c>
      <c r="S142" s="3" t="s">
        <v>80</v>
      </c>
      <c r="T142" s="3" t="str">
        <f t="shared" si="22"/>
        <v>OK010104</v>
      </c>
      <c r="U142" s="3" t="str">
        <f t="shared" si="23"/>
        <v>Konkurentsivõimelise ärikeskkonna tagamine</v>
      </c>
      <c r="V142" s="3" t="s">
        <v>40</v>
      </c>
      <c r="W142" s="3" t="s">
        <v>43</v>
      </c>
      <c r="X142" s="3" t="s">
        <v>31</v>
      </c>
      <c r="Y142" s="3" t="s">
        <v>107</v>
      </c>
      <c r="Z142" s="3" t="s">
        <v>108</v>
      </c>
      <c r="AA142" s="4">
        <f t="shared" si="19"/>
        <v>0</v>
      </c>
      <c r="AB142" s="4">
        <v>0</v>
      </c>
      <c r="AC142" s="4">
        <f t="shared" si="21"/>
        <v>0</v>
      </c>
      <c r="AD142" s="4"/>
      <c r="AE142" s="4"/>
    </row>
    <row r="143" spans="1:31" x14ac:dyDescent="0.25">
      <c r="A143" s="3" t="s">
        <v>26</v>
      </c>
      <c r="B143" s="3" t="s">
        <v>114</v>
      </c>
      <c r="C143" s="3" t="s">
        <v>79</v>
      </c>
      <c r="D143" s="3" t="s">
        <v>80</v>
      </c>
      <c r="E143" s="3" t="s">
        <v>92</v>
      </c>
      <c r="F143" s="3" t="s">
        <v>93</v>
      </c>
      <c r="G143" s="3" t="s">
        <v>40</v>
      </c>
      <c r="H143" s="3" t="s">
        <v>43</v>
      </c>
      <c r="I143" s="3" t="s">
        <v>31</v>
      </c>
      <c r="J143" s="3" t="s">
        <v>28</v>
      </c>
      <c r="K143" s="3" t="s">
        <v>28</v>
      </c>
      <c r="L143" s="4">
        <v>-5039205</v>
      </c>
      <c r="M143" s="4">
        <v>-430446.99999999994</v>
      </c>
      <c r="N143" s="4">
        <v>-4956668</v>
      </c>
      <c r="O143" s="4">
        <f t="shared" si="20"/>
        <v>-82537</v>
      </c>
      <c r="P143" s="4">
        <f>O143+O142</f>
        <v>-74591</v>
      </c>
      <c r="Q143" s="3" t="s">
        <v>114</v>
      </c>
      <c r="R143" s="3" t="s">
        <v>79</v>
      </c>
      <c r="S143" s="3" t="s">
        <v>80</v>
      </c>
      <c r="T143" s="3" t="str">
        <f t="shared" si="22"/>
        <v>OK010401</v>
      </c>
      <c r="U143" s="3" t="str">
        <f t="shared" si="23"/>
        <v>Õigusemõistmise ja õigusteenuste tagamine</v>
      </c>
      <c r="V143" s="3" t="s">
        <v>40</v>
      </c>
      <c r="W143" s="3" t="s">
        <v>43</v>
      </c>
      <c r="X143" s="3" t="s">
        <v>31</v>
      </c>
      <c r="Y143" s="3" t="s">
        <v>28</v>
      </c>
      <c r="Z143" s="3" t="s">
        <v>28</v>
      </c>
      <c r="AA143" s="4">
        <f t="shared" si="19"/>
        <v>-74591</v>
      </c>
      <c r="AB143" s="4">
        <v>0</v>
      </c>
      <c r="AC143" s="4">
        <f t="shared" si="21"/>
        <v>-74591</v>
      </c>
      <c r="AD143" s="4"/>
      <c r="AE143" s="4"/>
    </row>
    <row r="144" spans="1:31" x14ac:dyDescent="0.25">
      <c r="A144" s="3" t="s">
        <v>26</v>
      </c>
      <c r="B144" s="3" t="s">
        <v>114</v>
      </c>
      <c r="C144" s="3" t="s">
        <v>79</v>
      </c>
      <c r="D144" s="3" t="s">
        <v>80</v>
      </c>
      <c r="E144" s="3" t="s">
        <v>92</v>
      </c>
      <c r="F144" s="3" t="s">
        <v>93</v>
      </c>
      <c r="G144" s="3" t="s">
        <v>40</v>
      </c>
      <c r="H144" s="3" t="s">
        <v>41</v>
      </c>
      <c r="I144" s="3" t="s">
        <v>31</v>
      </c>
      <c r="J144" s="3" t="s">
        <v>28</v>
      </c>
      <c r="K144" s="3" t="s">
        <v>28</v>
      </c>
      <c r="L144" s="4">
        <v>-298262.99979999999</v>
      </c>
      <c r="M144" s="4">
        <v>-167280</v>
      </c>
      <c r="N144" s="4">
        <v>-213884.25949999999</v>
      </c>
      <c r="O144" s="4">
        <f t="shared" si="20"/>
        <v>-84378.740300000005</v>
      </c>
      <c r="P144" s="4">
        <f>O144</f>
        <v>-84378.740300000005</v>
      </c>
      <c r="Q144" s="3" t="s">
        <v>114</v>
      </c>
      <c r="R144" s="3" t="s">
        <v>79</v>
      </c>
      <c r="S144" s="3" t="s">
        <v>80</v>
      </c>
      <c r="T144" s="3" t="str">
        <f t="shared" si="22"/>
        <v>OK010401</v>
      </c>
      <c r="U144" s="3" t="str">
        <f t="shared" si="23"/>
        <v>Õigusemõistmise ja õigusteenuste tagamine</v>
      </c>
      <c r="V144" s="3" t="s">
        <v>40</v>
      </c>
      <c r="W144" s="3" t="s">
        <v>41</v>
      </c>
      <c r="X144" s="3" t="s">
        <v>31</v>
      </c>
      <c r="Y144" s="3" t="s">
        <v>28</v>
      </c>
      <c r="Z144" s="3" t="s">
        <v>28</v>
      </c>
      <c r="AA144" s="4">
        <f t="shared" si="19"/>
        <v>-84378.740300000005</v>
      </c>
      <c r="AB144" s="4">
        <v>0</v>
      </c>
      <c r="AC144" s="4">
        <f t="shared" si="21"/>
        <v>-84378.740300000005</v>
      </c>
      <c r="AD144" s="4"/>
      <c r="AE144" s="4"/>
    </row>
    <row r="145" spans="1:31" x14ac:dyDescent="0.25">
      <c r="A145" s="3" t="s">
        <v>26</v>
      </c>
      <c r="B145" s="3" t="s">
        <v>114</v>
      </c>
      <c r="C145" s="3" t="s">
        <v>79</v>
      </c>
      <c r="D145" s="3" t="s">
        <v>80</v>
      </c>
      <c r="E145" s="3" t="s">
        <v>92</v>
      </c>
      <c r="F145" s="3" t="s">
        <v>93</v>
      </c>
      <c r="G145" s="3" t="s">
        <v>40</v>
      </c>
      <c r="H145" s="3" t="s">
        <v>52</v>
      </c>
      <c r="I145" s="3" t="s">
        <v>31</v>
      </c>
      <c r="J145" s="3" t="s">
        <v>28</v>
      </c>
      <c r="K145" s="3" t="s">
        <v>28</v>
      </c>
      <c r="L145" s="4">
        <v>-344</v>
      </c>
      <c r="M145" s="4">
        <v>0</v>
      </c>
      <c r="N145" s="4">
        <v>-343.86</v>
      </c>
      <c r="O145" s="4">
        <f t="shared" si="20"/>
        <v>-0.13999999999998636</v>
      </c>
      <c r="P145" s="4">
        <v>-0.13999999999998636</v>
      </c>
      <c r="Q145" s="3" t="s">
        <v>114</v>
      </c>
      <c r="R145" s="3" t="s">
        <v>79</v>
      </c>
      <c r="S145" s="3" t="s">
        <v>80</v>
      </c>
      <c r="T145" s="3" t="str">
        <f t="shared" si="22"/>
        <v>OK010401</v>
      </c>
      <c r="U145" s="3" t="str">
        <f t="shared" si="23"/>
        <v>Õigusemõistmise ja õigusteenuste tagamine</v>
      </c>
      <c r="V145" s="3" t="s">
        <v>40</v>
      </c>
      <c r="W145" s="3" t="s">
        <v>52</v>
      </c>
      <c r="X145" s="3" t="s">
        <v>31</v>
      </c>
      <c r="Y145" s="3" t="s">
        <v>28</v>
      </c>
      <c r="Z145" s="3" t="s">
        <v>28</v>
      </c>
      <c r="AA145" s="4">
        <f t="shared" si="19"/>
        <v>-0.13999999999998636</v>
      </c>
      <c r="AB145" s="4">
        <v>0</v>
      </c>
      <c r="AC145" s="4">
        <f t="shared" si="21"/>
        <v>-0.13999999999998636</v>
      </c>
      <c r="AD145" s="4"/>
      <c r="AE145" s="4"/>
    </row>
    <row r="146" spans="1:31" x14ac:dyDescent="0.25">
      <c r="A146" s="3" t="s">
        <v>26</v>
      </c>
      <c r="B146" s="3" t="s">
        <v>114</v>
      </c>
      <c r="C146" s="3" t="s">
        <v>79</v>
      </c>
      <c r="D146" s="3" t="s">
        <v>80</v>
      </c>
      <c r="E146" s="3" t="s">
        <v>92</v>
      </c>
      <c r="F146" s="3" t="s">
        <v>93</v>
      </c>
      <c r="G146" s="3" t="s">
        <v>40</v>
      </c>
      <c r="H146" s="3" t="s">
        <v>41</v>
      </c>
      <c r="I146" s="3" t="s">
        <v>31</v>
      </c>
      <c r="J146" s="3" t="s">
        <v>84</v>
      </c>
      <c r="K146" s="3" t="s">
        <v>85</v>
      </c>
      <c r="L146" s="4">
        <v>-610333.78561666689</v>
      </c>
      <c r="M146" s="4">
        <v>0</v>
      </c>
      <c r="N146" s="4">
        <v>-610334</v>
      </c>
      <c r="O146" s="4">
        <f t="shared" si="20"/>
        <v>0.21438333310652524</v>
      </c>
      <c r="P146" s="4">
        <v>0</v>
      </c>
      <c r="Q146" s="3" t="s">
        <v>114</v>
      </c>
      <c r="R146" s="3" t="s">
        <v>79</v>
      </c>
      <c r="S146" s="3" t="s">
        <v>80</v>
      </c>
      <c r="T146" s="3" t="str">
        <f t="shared" si="22"/>
        <v>OK010401</v>
      </c>
      <c r="U146" s="3" t="str">
        <f t="shared" si="23"/>
        <v>Õigusemõistmise ja õigusteenuste tagamine</v>
      </c>
      <c r="V146" s="3" t="s">
        <v>40</v>
      </c>
      <c r="W146" s="3" t="s">
        <v>41</v>
      </c>
      <c r="X146" s="3" t="s">
        <v>31</v>
      </c>
      <c r="Y146" s="3" t="s">
        <v>84</v>
      </c>
      <c r="Z146" s="3" t="s">
        <v>85</v>
      </c>
      <c r="AA146" s="4">
        <f t="shared" si="19"/>
        <v>0</v>
      </c>
      <c r="AB146" s="4">
        <v>0</v>
      </c>
      <c r="AC146" s="4">
        <f t="shared" si="21"/>
        <v>0</v>
      </c>
      <c r="AD146" s="4"/>
      <c r="AE146" s="4"/>
    </row>
    <row r="147" spans="1:31" x14ac:dyDescent="0.25">
      <c r="A147" s="3" t="s">
        <v>26</v>
      </c>
      <c r="B147" s="3" t="s">
        <v>114</v>
      </c>
      <c r="C147" s="3" t="s">
        <v>79</v>
      </c>
      <c r="D147" s="3" t="s">
        <v>80</v>
      </c>
      <c r="E147" s="3" t="s">
        <v>92</v>
      </c>
      <c r="F147" s="3" t="s">
        <v>93</v>
      </c>
      <c r="G147" s="3" t="s">
        <v>40</v>
      </c>
      <c r="H147" s="3" t="s">
        <v>43</v>
      </c>
      <c r="I147" s="3" t="s">
        <v>31</v>
      </c>
      <c r="J147" s="3" t="s">
        <v>109</v>
      </c>
      <c r="K147" s="3" t="s">
        <v>110</v>
      </c>
      <c r="L147" s="4">
        <v>-94006.000000000015</v>
      </c>
      <c r="M147" s="4">
        <v>0</v>
      </c>
      <c r="N147" s="4">
        <v>-94005.99</v>
      </c>
      <c r="O147" s="4">
        <f t="shared" si="20"/>
        <v>-1.0000000009313226E-2</v>
      </c>
      <c r="P147" s="4">
        <v>-1.0000000023865141E-2</v>
      </c>
      <c r="Q147" s="3" t="s">
        <v>114</v>
      </c>
      <c r="R147" s="3" t="s">
        <v>79</v>
      </c>
      <c r="S147" s="3" t="s">
        <v>80</v>
      </c>
      <c r="T147" s="3" t="str">
        <f t="shared" si="22"/>
        <v>OK010401</v>
      </c>
      <c r="U147" s="3" t="str">
        <f t="shared" si="23"/>
        <v>Õigusemõistmise ja õigusteenuste tagamine</v>
      </c>
      <c r="V147" s="3" t="s">
        <v>40</v>
      </c>
      <c r="W147" s="3" t="s">
        <v>43</v>
      </c>
      <c r="X147" s="3" t="s">
        <v>31</v>
      </c>
      <c r="Y147" s="3" t="s">
        <v>109</v>
      </c>
      <c r="Z147" s="3" t="s">
        <v>110</v>
      </c>
      <c r="AA147" s="4">
        <f t="shared" si="19"/>
        <v>-1.0000000023865141E-2</v>
      </c>
      <c r="AB147" s="4">
        <v>0</v>
      </c>
      <c r="AC147" s="4">
        <f t="shared" si="21"/>
        <v>-1.0000000023865141E-2</v>
      </c>
      <c r="AD147" s="4"/>
      <c r="AE147" s="4"/>
    </row>
    <row r="148" spans="1:31" x14ac:dyDescent="0.25">
      <c r="A148" s="3" t="s">
        <v>26</v>
      </c>
      <c r="B148" s="3" t="s">
        <v>115</v>
      </c>
      <c r="C148" s="3" t="s">
        <v>79</v>
      </c>
      <c r="D148" s="3" t="s">
        <v>80</v>
      </c>
      <c r="E148" s="3" t="s">
        <v>92</v>
      </c>
      <c r="F148" s="3" t="s">
        <v>93</v>
      </c>
      <c r="G148" s="3" t="s">
        <v>40</v>
      </c>
      <c r="H148" s="3" t="s">
        <v>43</v>
      </c>
      <c r="I148" s="3" t="s">
        <v>31</v>
      </c>
      <c r="J148" s="3" t="s">
        <v>28</v>
      </c>
      <c r="K148" s="3" t="s">
        <v>28</v>
      </c>
      <c r="L148" s="4">
        <v>-708051.35242000013</v>
      </c>
      <c r="M148" s="4">
        <v>-3782.0000000000005</v>
      </c>
      <c r="N148" s="4">
        <v>-703549.60969999991</v>
      </c>
      <c r="O148" s="4">
        <f t="shared" si="20"/>
        <v>-4501.742720000213</v>
      </c>
      <c r="P148" s="4">
        <f>O148</f>
        <v>-4501.742720000213</v>
      </c>
      <c r="Q148" s="3" t="s">
        <v>115</v>
      </c>
      <c r="R148" s="3" t="s">
        <v>79</v>
      </c>
      <c r="S148" s="3" t="s">
        <v>80</v>
      </c>
      <c r="T148" s="3" t="str">
        <f t="shared" si="22"/>
        <v>OK010401</v>
      </c>
      <c r="U148" s="3" t="str">
        <f t="shared" si="23"/>
        <v>Õigusemõistmise ja õigusteenuste tagamine</v>
      </c>
      <c r="V148" s="3" t="s">
        <v>40</v>
      </c>
      <c r="W148" s="3" t="s">
        <v>43</v>
      </c>
      <c r="X148" s="3" t="s">
        <v>31</v>
      </c>
      <c r="Y148" s="3" t="s">
        <v>28</v>
      </c>
      <c r="Z148" s="3" t="s">
        <v>28</v>
      </c>
      <c r="AA148" s="4">
        <f t="shared" si="19"/>
        <v>-4501.742720000213</v>
      </c>
      <c r="AB148" s="4">
        <v>0</v>
      </c>
      <c r="AC148" s="4">
        <f t="shared" si="21"/>
        <v>-4501.742720000213</v>
      </c>
      <c r="AD148" s="4"/>
      <c r="AE148" s="4"/>
    </row>
    <row r="149" spans="1:31" x14ac:dyDescent="0.25">
      <c r="A149" s="3" t="s">
        <v>26</v>
      </c>
      <c r="B149" s="3" t="s">
        <v>115</v>
      </c>
      <c r="C149" s="3" t="s">
        <v>79</v>
      </c>
      <c r="D149" s="3" t="s">
        <v>80</v>
      </c>
      <c r="E149" s="3" t="s">
        <v>92</v>
      </c>
      <c r="F149" s="3" t="s">
        <v>93</v>
      </c>
      <c r="G149" s="3" t="s">
        <v>40</v>
      </c>
      <c r="H149" s="3" t="s">
        <v>41</v>
      </c>
      <c r="I149" s="3" t="s">
        <v>31</v>
      </c>
      <c r="J149" s="3" t="s">
        <v>28</v>
      </c>
      <c r="K149" s="3" t="s">
        <v>28</v>
      </c>
      <c r="L149" s="4">
        <v>-13804.999899999999</v>
      </c>
      <c r="M149" s="4">
        <v>-3686.9999999999982</v>
      </c>
      <c r="N149" s="4">
        <v>-10577.820000000003</v>
      </c>
      <c r="O149" s="4">
        <f t="shared" si="20"/>
        <v>-3227.1798999999955</v>
      </c>
      <c r="P149" s="4">
        <f>O149</f>
        <v>-3227.1798999999955</v>
      </c>
      <c r="Q149" s="3" t="s">
        <v>115</v>
      </c>
      <c r="R149" s="3" t="s">
        <v>79</v>
      </c>
      <c r="S149" s="3" t="s">
        <v>80</v>
      </c>
      <c r="T149" s="3" t="str">
        <f t="shared" si="22"/>
        <v>OK010401</v>
      </c>
      <c r="U149" s="3" t="str">
        <f t="shared" si="23"/>
        <v>Õigusemõistmise ja õigusteenuste tagamine</v>
      </c>
      <c r="V149" s="3" t="s">
        <v>40</v>
      </c>
      <c r="W149" s="3" t="s">
        <v>41</v>
      </c>
      <c r="X149" s="3" t="s">
        <v>31</v>
      </c>
      <c r="Y149" s="3" t="s">
        <v>28</v>
      </c>
      <c r="Z149" s="3" t="s">
        <v>28</v>
      </c>
      <c r="AA149" s="4">
        <f t="shared" si="19"/>
        <v>-3227.1798999999955</v>
      </c>
      <c r="AB149" s="4">
        <v>0</v>
      </c>
      <c r="AC149" s="4">
        <f t="shared" si="21"/>
        <v>-3227.1798999999955</v>
      </c>
      <c r="AD149" s="4"/>
      <c r="AE149" s="4"/>
    </row>
    <row r="150" spans="1:31" x14ac:dyDescent="0.25">
      <c r="A150" s="3" t="s">
        <v>26</v>
      </c>
      <c r="B150" s="3" t="s">
        <v>115</v>
      </c>
      <c r="C150" s="3" t="s">
        <v>79</v>
      </c>
      <c r="D150" s="3" t="s">
        <v>80</v>
      </c>
      <c r="E150" s="3" t="s">
        <v>92</v>
      </c>
      <c r="F150" s="3" t="s">
        <v>93</v>
      </c>
      <c r="G150" s="3" t="s">
        <v>40</v>
      </c>
      <c r="H150" s="3" t="s">
        <v>41</v>
      </c>
      <c r="I150" s="3" t="s">
        <v>31</v>
      </c>
      <c r="J150" s="3" t="s">
        <v>84</v>
      </c>
      <c r="K150" s="3" t="s">
        <v>85</v>
      </c>
      <c r="L150" s="4">
        <v>-150445.94875000001</v>
      </c>
      <c r="M150" s="4">
        <v>0</v>
      </c>
      <c r="N150" s="4">
        <v>-148271.2599</v>
      </c>
      <c r="O150" s="4">
        <f t="shared" si="20"/>
        <v>-2174.6888500000059</v>
      </c>
      <c r="P150" s="4">
        <v>0</v>
      </c>
      <c r="Q150" s="3" t="s">
        <v>115</v>
      </c>
      <c r="R150" s="3" t="s">
        <v>79</v>
      </c>
      <c r="S150" s="3" t="s">
        <v>80</v>
      </c>
      <c r="T150" s="3" t="str">
        <f t="shared" si="22"/>
        <v>OK010401</v>
      </c>
      <c r="U150" s="3" t="str">
        <f t="shared" si="23"/>
        <v>Õigusemõistmise ja õigusteenuste tagamine</v>
      </c>
      <c r="V150" s="3" t="s">
        <v>40</v>
      </c>
      <c r="W150" s="3" t="s">
        <v>41</v>
      </c>
      <c r="X150" s="3" t="s">
        <v>31</v>
      </c>
      <c r="Y150" s="3" t="s">
        <v>84</v>
      </c>
      <c r="Z150" s="3" t="s">
        <v>85</v>
      </c>
      <c r="AA150" s="4">
        <f t="shared" si="19"/>
        <v>0</v>
      </c>
      <c r="AB150" s="4">
        <v>0</v>
      </c>
      <c r="AC150" s="4">
        <f t="shared" si="21"/>
        <v>0</v>
      </c>
      <c r="AD150" s="4"/>
      <c r="AE150" s="4"/>
    </row>
    <row r="151" spans="1:31" x14ac:dyDescent="0.25">
      <c r="A151" s="3" t="s">
        <v>26</v>
      </c>
      <c r="B151" s="3" t="s">
        <v>115</v>
      </c>
      <c r="C151" s="3" t="s">
        <v>79</v>
      </c>
      <c r="D151" s="3" t="s">
        <v>80</v>
      </c>
      <c r="E151" s="3" t="s">
        <v>92</v>
      </c>
      <c r="F151" s="3" t="s">
        <v>93</v>
      </c>
      <c r="G151" s="3" t="s">
        <v>40</v>
      </c>
      <c r="H151" s="3" t="s">
        <v>43</v>
      </c>
      <c r="I151" s="3" t="s">
        <v>31</v>
      </c>
      <c r="J151" s="3" t="s">
        <v>109</v>
      </c>
      <c r="K151" s="3" t="s">
        <v>110</v>
      </c>
      <c r="L151" s="4">
        <v>-18455.000000000004</v>
      </c>
      <c r="M151" s="4">
        <v>0</v>
      </c>
      <c r="N151" s="4">
        <v>-18454.9899</v>
      </c>
      <c r="O151" s="4">
        <f t="shared" si="20"/>
        <v>-1.0100000003149034E-2</v>
      </c>
      <c r="P151" s="4">
        <v>-1.010000000223954E-2</v>
      </c>
      <c r="Q151" s="3" t="s">
        <v>115</v>
      </c>
      <c r="R151" s="3" t="s">
        <v>79</v>
      </c>
      <c r="S151" s="3" t="s">
        <v>80</v>
      </c>
      <c r="T151" s="3" t="str">
        <f t="shared" si="22"/>
        <v>OK010401</v>
      </c>
      <c r="U151" s="3" t="str">
        <f t="shared" si="23"/>
        <v>Õigusemõistmise ja õigusteenuste tagamine</v>
      </c>
      <c r="V151" s="3" t="s">
        <v>40</v>
      </c>
      <c r="W151" s="3" t="s">
        <v>43</v>
      </c>
      <c r="X151" s="3" t="s">
        <v>31</v>
      </c>
      <c r="Y151" s="3" t="s">
        <v>109</v>
      </c>
      <c r="Z151" s="3" t="s">
        <v>110</v>
      </c>
      <c r="AA151" s="4">
        <f t="shared" ref="AA151:AA180" si="24">P151</f>
        <v>-1.010000000223954E-2</v>
      </c>
      <c r="AB151" s="4">
        <v>0</v>
      </c>
      <c r="AC151" s="4">
        <f t="shared" si="21"/>
        <v>-1.010000000223954E-2</v>
      </c>
      <c r="AD151" s="4"/>
      <c r="AE151" s="4"/>
    </row>
    <row r="152" spans="1:31" x14ac:dyDescent="0.25">
      <c r="A152" s="3" t="s">
        <v>26</v>
      </c>
      <c r="B152" s="3" t="s">
        <v>105</v>
      </c>
      <c r="C152" s="3" t="s">
        <v>28</v>
      </c>
      <c r="D152" s="3" t="s">
        <v>28</v>
      </c>
      <c r="E152" s="3" t="s">
        <v>28</v>
      </c>
      <c r="F152" s="3" t="s">
        <v>28</v>
      </c>
      <c r="G152" s="3" t="s">
        <v>29</v>
      </c>
      <c r="H152" s="3" t="s">
        <v>30</v>
      </c>
      <c r="I152" s="3" t="s">
        <v>31</v>
      </c>
      <c r="J152" s="3" t="s">
        <v>116</v>
      </c>
      <c r="K152" s="3" t="s">
        <v>117</v>
      </c>
      <c r="L152" s="4">
        <v>-56623</v>
      </c>
      <c r="M152" s="4">
        <v>0</v>
      </c>
      <c r="N152" s="4">
        <v>-56623</v>
      </c>
      <c r="O152" s="4">
        <f t="shared" si="20"/>
        <v>0</v>
      </c>
      <c r="P152" s="4">
        <f>O152</f>
        <v>0</v>
      </c>
      <c r="Q152" s="3" t="s">
        <v>105</v>
      </c>
      <c r="R152" s="3" t="s">
        <v>28</v>
      </c>
      <c r="S152" s="3" t="s">
        <v>28</v>
      </c>
      <c r="T152" s="3"/>
      <c r="U152" s="3"/>
      <c r="V152" s="3" t="s">
        <v>29</v>
      </c>
      <c r="W152" s="3" t="s">
        <v>30</v>
      </c>
      <c r="X152" s="3" t="s">
        <v>31</v>
      </c>
      <c r="Y152" s="3" t="s">
        <v>116</v>
      </c>
      <c r="Z152" s="3" t="s">
        <v>117</v>
      </c>
      <c r="AA152" s="4">
        <f t="shared" si="24"/>
        <v>0</v>
      </c>
      <c r="AB152" s="4">
        <v>0</v>
      </c>
      <c r="AC152" s="4">
        <f t="shared" si="21"/>
        <v>0</v>
      </c>
      <c r="AD152" s="4"/>
      <c r="AE152" s="4"/>
    </row>
    <row r="153" spans="1:31" s="22" customFormat="1" x14ac:dyDescent="0.25">
      <c r="A153" s="3" t="s">
        <v>26</v>
      </c>
      <c r="B153" s="3" t="s">
        <v>105</v>
      </c>
      <c r="C153" s="3" t="s">
        <v>79</v>
      </c>
      <c r="D153" s="3" t="s">
        <v>80</v>
      </c>
      <c r="E153" s="3" t="s">
        <v>92</v>
      </c>
      <c r="F153" s="3" t="s">
        <v>93</v>
      </c>
      <c r="G153" s="3" t="s">
        <v>40</v>
      </c>
      <c r="H153" s="3" t="s">
        <v>43</v>
      </c>
      <c r="I153" s="3" t="s">
        <v>31</v>
      </c>
      <c r="J153" s="3" t="s">
        <v>28</v>
      </c>
      <c r="K153" s="3" t="s">
        <v>28</v>
      </c>
      <c r="L153" s="4">
        <v>-3676924.7522999998</v>
      </c>
      <c r="M153" s="4">
        <v>0</v>
      </c>
      <c r="N153" s="4">
        <v>-3666237.2482999992</v>
      </c>
      <c r="O153" s="4">
        <f t="shared" si="20"/>
        <v>-10687.504000000656</v>
      </c>
      <c r="P153" s="4">
        <f>O153</f>
        <v>-10687.504000000656</v>
      </c>
      <c r="Q153" s="3" t="s">
        <v>105</v>
      </c>
      <c r="R153" s="3" t="s">
        <v>79</v>
      </c>
      <c r="S153" s="3" t="s">
        <v>80</v>
      </c>
      <c r="T153" s="3" t="str">
        <f t="shared" ref="T153:U159" si="25">+E153</f>
        <v>OK010401</v>
      </c>
      <c r="U153" s="3" t="str">
        <f t="shared" si="25"/>
        <v>Õigusemõistmise ja õigusteenuste tagamine</v>
      </c>
      <c r="V153" s="3" t="s">
        <v>40</v>
      </c>
      <c r="W153" s="3" t="s">
        <v>43</v>
      </c>
      <c r="X153" s="3" t="s">
        <v>31</v>
      </c>
      <c r="Y153" s="3" t="s">
        <v>28</v>
      </c>
      <c r="Z153" s="3" t="s">
        <v>28</v>
      </c>
      <c r="AA153" s="4">
        <f t="shared" si="24"/>
        <v>-10687.504000000656</v>
      </c>
      <c r="AB153" s="4">
        <v>0</v>
      </c>
      <c r="AC153" s="4">
        <f t="shared" si="21"/>
        <v>-10687.504000000656</v>
      </c>
      <c r="AD153" s="4"/>
      <c r="AE153" s="34"/>
    </row>
    <row r="154" spans="1:31" s="22" customFormat="1" x14ac:dyDescent="0.25">
      <c r="A154" s="3" t="s">
        <v>26</v>
      </c>
      <c r="B154" s="3" t="s">
        <v>105</v>
      </c>
      <c r="C154" s="3" t="s">
        <v>79</v>
      </c>
      <c r="D154" s="3" t="s">
        <v>80</v>
      </c>
      <c r="E154" s="3" t="s">
        <v>92</v>
      </c>
      <c r="F154" s="3" t="s">
        <v>93</v>
      </c>
      <c r="G154" s="3" t="s">
        <v>40</v>
      </c>
      <c r="H154" s="3" t="s">
        <v>52</v>
      </c>
      <c r="I154" s="3" t="s">
        <v>31</v>
      </c>
      <c r="J154" s="3" t="s">
        <v>28</v>
      </c>
      <c r="K154" s="3" t="s">
        <v>28</v>
      </c>
      <c r="L154" s="4">
        <v>-1395</v>
      </c>
      <c r="M154" s="4">
        <v>0</v>
      </c>
      <c r="N154" s="4">
        <v>-1405.3500000000001</v>
      </c>
      <c r="O154" s="4">
        <f t="shared" ref="O154:O185" si="26">L154-N154</f>
        <v>10.350000000000136</v>
      </c>
      <c r="P154" s="4">
        <v>0</v>
      </c>
      <c r="Q154" s="3" t="s">
        <v>105</v>
      </c>
      <c r="R154" s="3" t="s">
        <v>79</v>
      </c>
      <c r="S154" s="3" t="s">
        <v>80</v>
      </c>
      <c r="T154" s="3" t="str">
        <f t="shared" si="25"/>
        <v>OK010401</v>
      </c>
      <c r="U154" s="3" t="str">
        <f t="shared" si="25"/>
        <v>Õigusemõistmise ja õigusteenuste tagamine</v>
      </c>
      <c r="V154" s="3" t="s">
        <v>40</v>
      </c>
      <c r="W154" s="3" t="s">
        <v>52</v>
      </c>
      <c r="X154" s="3" t="s">
        <v>31</v>
      </c>
      <c r="Y154" s="3" t="s">
        <v>28</v>
      </c>
      <c r="Z154" s="3" t="s">
        <v>28</v>
      </c>
      <c r="AA154" s="4">
        <f t="shared" si="24"/>
        <v>0</v>
      </c>
      <c r="AB154" s="4">
        <v>0</v>
      </c>
      <c r="AC154" s="4">
        <f t="shared" si="21"/>
        <v>0</v>
      </c>
      <c r="AD154" s="4"/>
      <c r="AE154" s="4"/>
    </row>
    <row r="155" spans="1:31" s="22" customFormat="1" x14ac:dyDescent="0.25">
      <c r="A155" s="3" t="s">
        <v>26</v>
      </c>
      <c r="B155" s="3" t="s">
        <v>105</v>
      </c>
      <c r="C155" s="3" t="s">
        <v>79</v>
      </c>
      <c r="D155" s="3" t="s">
        <v>80</v>
      </c>
      <c r="E155" s="3" t="s">
        <v>92</v>
      </c>
      <c r="F155" s="3" t="s">
        <v>93</v>
      </c>
      <c r="G155" s="3" t="s">
        <v>40</v>
      </c>
      <c r="H155" s="3" t="s">
        <v>41</v>
      </c>
      <c r="I155" s="3" t="s">
        <v>31</v>
      </c>
      <c r="J155" s="3" t="s">
        <v>28</v>
      </c>
      <c r="K155" s="3" t="s">
        <v>28</v>
      </c>
      <c r="L155" s="4">
        <v>-212617.99979999999</v>
      </c>
      <c r="M155" s="4">
        <v>-25352.000000000004</v>
      </c>
      <c r="N155" s="4">
        <v>-149257.19</v>
      </c>
      <c r="O155" s="4">
        <f t="shared" si="26"/>
        <v>-63360.809799999988</v>
      </c>
      <c r="P155" s="4">
        <v>-63350.45979999999</v>
      </c>
      <c r="Q155" s="3" t="s">
        <v>105</v>
      </c>
      <c r="R155" s="3" t="s">
        <v>79</v>
      </c>
      <c r="S155" s="3" t="s">
        <v>80</v>
      </c>
      <c r="T155" s="3" t="str">
        <f t="shared" si="25"/>
        <v>OK010401</v>
      </c>
      <c r="U155" s="3" t="str">
        <f t="shared" si="25"/>
        <v>Õigusemõistmise ja õigusteenuste tagamine</v>
      </c>
      <c r="V155" s="3" t="s">
        <v>40</v>
      </c>
      <c r="W155" s="3" t="s">
        <v>41</v>
      </c>
      <c r="X155" s="3" t="s">
        <v>31</v>
      </c>
      <c r="Y155" s="3" t="s">
        <v>28</v>
      </c>
      <c r="Z155" s="3" t="s">
        <v>28</v>
      </c>
      <c r="AA155" s="4">
        <f t="shared" si="24"/>
        <v>-63350.45979999999</v>
      </c>
      <c r="AB155" s="4">
        <v>0</v>
      </c>
      <c r="AC155" s="4">
        <f t="shared" si="21"/>
        <v>-63350.45979999999</v>
      </c>
      <c r="AD155" s="4"/>
      <c r="AE155" s="4"/>
    </row>
    <row r="156" spans="1:31" x14ac:dyDescent="0.25">
      <c r="A156" s="3" t="s">
        <v>26</v>
      </c>
      <c r="B156" s="3" t="s">
        <v>105</v>
      </c>
      <c r="C156" s="3" t="s">
        <v>79</v>
      </c>
      <c r="D156" s="3" t="s">
        <v>80</v>
      </c>
      <c r="E156" s="3" t="s">
        <v>92</v>
      </c>
      <c r="F156" s="3" t="s">
        <v>93</v>
      </c>
      <c r="G156" s="3" t="s">
        <v>40</v>
      </c>
      <c r="H156" s="3" t="s">
        <v>41</v>
      </c>
      <c r="I156" s="3" t="s">
        <v>31</v>
      </c>
      <c r="J156" s="3" t="s">
        <v>84</v>
      </c>
      <c r="K156" s="3" t="s">
        <v>85</v>
      </c>
      <c r="L156" s="4">
        <v>-998567.32368333323</v>
      </c>
      <c r="M156" s="4">
        <v>0</v>
      </c>
      <c r="N156" s="4">
        <v>-996460.36970000016</v>
      </c>
      <c r="O156" s="4">
        <f t="shared" si="26"/>
        <v>-2106.9539833330782</v>
      </c>
      <c r="P156" s="4">
        <v>0</v>
      </c>
      <c r="Q156" s="3" t="s">
        <v>105</v>
      </c>
      <c r="R156" s="3" t="s">
        <v>79</v>
      </c>
      <c r="S156" s="3" t="s">
        <v>80</v>
      </c>
      <c r="T156" s="3" t="str">
        <f t="shared" si="25"/>
        <v>OK010401</v>
      </c>
      <c r="U156" s="3" t="str">
        <f t="shared" si="25"/>
        <v>Õigusemõistmise ja õigusteenuste tagamine</v>
      </c>
      <c r="V156" s="3" t="s">
        <v>40</v>
      </c>
      <c r="W156" s="3" t="s">
        <v>41</v>
      </c>
      <c r="X156" s="3" t="s">
        <v>31</v>
      </c>
      <c r="Y156" s="3" t="s">
        <v>84</v>
      </c>
      <c r="Z156" s="3" t="s">
        <v>85</v>
      </c>
      <c r="AA156" s="4">
        <f t="shared" si="24"/>
        <v>0</v>
      </c>
      <c r="AB156" s="4">
        <v>0</v>
      </c>
      <c r="AC156" s="4">
        <f t="shared" si="21"/>
        <v>0</v>
      </c>
      <c r="AD156" s="4"/>
      <c r="AE156" s="4"/>
    </row>
    <row r="157" spans="1:31" x14ac:dyDescent="0.25">
      <c r="A157" s="3" t="s">
        <v>26</v>
      </c>
      <c r="B157" s="3" t="s">
        <v>105</v>
      </c>
      <c r="C157" s="3" t="s">
        <v>79</v>
      </c>
      <c r="D157" s="3" t="s">
        <v>80</v>
      </c>
      <c r="E157" s="3" t="s">
        <v>92</v>
      </c>
      <c r="F157" s="3" t="s">
        <v>93</v>
      </c>
      <c r="G157" s="3" t="s">
        <v>40</v>
      </c>
      <c r="H157" s="3" t="s">
        <v>43</v>
      </c>
      <c r="I157" s="3" t="s">
        <v>31</v>
      </c>
      <c r="J157" s="3" t="s">
        <v>109</v>
      </c>
      <c r="K157" s="3" t="s">
        <v>110</v>
      </c>
      <c r="L157" s="4">
        <v>-97043</v>
      </c>
      <c r="M157" s="4">
        <v>0</v>
      </c>
      <c r="N157" s="4">
        <v>-97043</v>
      </c>
      <c r="O157" s="4">
        <f t="shared" si="26"/>
        <v>0</v>
      </c>
      <c r="P157" s="4">
        <f>O157</f>
        <v>0</v>
      </c>
      <c r="Q157" s="3" t="s">
        <v>105</v>
      </c>
      <c r="R157" s="3" t="s">
        <v>79</v>
      </c>
      <c r="S157" s="3" t="s">
        <v>80</v>
      </c>
      <c r="T157" s="3" t="str">
        <f t="shared" si="25"/>
        <v>OK010401</v>
      </c>
      <c r="U157" s="3" t="str">
        <f t="shared" si="25"/>
        <v>Õigusemõistmise ja õigusteenuste tagamine</v>
      </c>
      <c r="V157" s="3" t="s">
        <v>40</v>
      </c>
      <c r="W157" s="3" t="s">
        <v>43</v>
      </c>
      <c r="X157" s="3" t="s">
        <v>31</v>
      </c>
      <c r="Y157" s="3" t="s">
        <v>109</v>
      </c>
      <c r="Z157" s="3" t="s">
        <v>110</v>
      </c>
      <c r="AA157" s="4">
        <f t="shared" si="24"/>
        <v>0</v>
      </c>
      <c r="AB157" s="4">
        <v>0</v>
      </c>
      <c r="AC157" s="4">
        <f t="shared" si="21"/>
        <v>0</v>
      </c>
      <c r="AD157" s="4"/>
      <c r="AE157" s="4"/>
    </row>
    <row r="158" spans="1:31" x14ac:dyDescent="0.25">
      <c r="A158" s="3" t="s">
        <v>26</v>
      </c>
      <c r="B158" s="3" t="s">
        <v>118</v>
      </c>
      <c r="C158" s="3" t="s">
        <v>79</v>
      </c>
      <c r="D158" s="3" t="s">
        <v>80</v>
      </c>
      <c r="E158" s="3" t="s">
        <v>90</v>
      </c>
      <c r="F158" s="3" t="s">
        <v>91</v>
      </c>
      <c r="G158" s="3" t="s">
        <v>40</v>
      </c>
      <c r="H158" s="3" t="s">
        <v>43</v>
      </c>
      <c r="I158" s="3" t="s">
        <v>31</v>
      </c>
      <c r="J158" s="3" t="s">
        <v>28</v>
      </c>
      <c r="K158" s="3" t="s">
        <v>28</v>
      </c>
      <c r="L158" s="4">
        <v>-69952.999499991536</v>
      </c>
      <c r="M158" s="4">
        <v>-69952.999900000112</v>
      </c>
      <c r="N158" s="4">
        <v>-64750.710000000006</v>
      </c>
      <c r="O158" s="4">
        <f t="shared" si="26"/>
        <v>-5202.2894999915297</v>
      </c>
      <c r="P158" s="4">
        <v>0</v>
      </c>
      <c r="Q158" s="3" t="s">
        <v>118</v>
      </c>
      <c r="R158" s="3" t="s">
        <v>79</v>
      </c>
      <c r="S158" s="3" t="s">
        <v>80</v>
      </c>
      <c r="T158" s="3" t="str">
        <f t="shared" si="25"/>
        <v>OK010301</v>
      </c>
      <c r="U158" s="3" t="str">
        <f t="shared" si="25"/>
        <v>Karistuste täideviimise korraldamine</v>
      </c>
      <c r="V158" s="3" t="s">
        <v>40</v>
      </c>
      <c r="W158" s="3" t="s">
        <v>43</v>
      </c>
      <c r="X158" s="3" t="s">
        <v>31</v>
      </c>
      <c r="Y158" s="3" t="s">
        <v>28</v>
      </c>
      <c r="Z158" s="3" t="s">
        <v>28</v>
      </c>
      <c r="AA158" s="4">
        <f t="shared" si="24"/>
        <v>0</v>
      </c>
      <c r="AB158" s="4">
        <v>0</v>
      </c>
      <c r="AC158" s="4">
        <f t="shared" si="21"/>
        <v>0</v>
      </c>
      <c r="AD158" s="4"/>
      <c r="AE158" s="34"/>
    </row>
    <row r="159" spans="1:31" x14ac:dyDescent="0.25">
      <c r="A159" s="3" t="s">
        <v>26</v>
      </c>
      <c r="B159" s="3" t="s">
        <v>118</v>
      </c>
      <c r="C159" s="3" t="s">
        <v>79</v>
      </c>
      <c r="D159" s="3" t="s">
        <v>80</v>
      </c>
      <c r="E159" s="3" t="s">
        <v>90</v>
      </c>
      <c r="F159" s="3" t="s">
        <v>91</v>
      </c>
      <c r="G159" s="3" t="s">
        <v>40</v>
      </c>
      <c r="H159" s="3" t="s">
        <v>41</v>
      </c>
      <c r="I159" s="3" t="s">
        <v>31</v>
      </c>
      <c r="J159" s="3" t="s">
        <v>28</v>
      </c>
      <c r="K159" s="3" t="s">
        <v>28</v>
      </c>
      <c r="L159" s="4">
        <v>-941124.99940000009</v>
      </c>
      <c r="M159" s="4">
        <v>0</v>
      </c>
      <c r="N159" s="4">
        <v>-765550.58</v>
      </c>
      <c r="O159" s="4">
        <f t="shared" si="26"/>
        <v>-175574.41940000013</v>
      </c>
      <c r="P159" s="4">
        <v>-175574.41939999964</v>
      </c>
      <c r="Q159" s="3" t="s">
        <v>118</v>
      </c>
      <c r="R159" s="3" t="s">
        <v>79</v>
      </c>
      <c r="S159" s="3" t="s">
        <v>80</v>
      </c>
      <c r="T159" s="3" t="str">
        <f t="shared" si="25"/>
        <v>OK010301</v>
      </c>
      <c r="U159" s="3" t="str">
        <f t="shared" si="25"/>
        <v>Karistuste täideviimise korraldamine</v>
      </c>
      <c r="V159" s="3" t="s">
        <v>40</v>
      </c>
      <c r="W159" s="3" t="s">
        <v>41</v>
      </c>
      <c r="X159" s="3" t="s">
        <v>31</v>
      </c>
      <c r="Y159" s="3" t="s">
        <v>28</v>
      </c>
      <c r="Z159" s="3" t="s">
        <v>28</v>
      </c>
      <c r="AA159" s="4">
        <v>0</v>
      </c>
      <c r="AB159" s="4">
        <v>0</v>
      </c>
      <c r="AC159" s="4">
        <f t="shared" si="21"/>
        <v>0</v>
      </c>
      <c r="AD159" s="4"/>
      <c r="AE159" s="4"/>
    </row>
    <row r="160" spans="1:31" x14ac:dyDescent="0.25">
      <c r="A160" s="3" t="s">
        <v>26</v>
      </c>
      <c r="B160" s="3" t="s">
        <v>119</v>
      </c>
      <c r="C160" s="3" t="s">
        <v>28</v>
      </c>
      <c r="D160" s="3" t="s">
        <v>28</v>
      </c>
      <c r="E160" s="3" t="s">
        <v>28</v>
      </c>
      <c r="F160" s="3" t="s">
        <v>28</v>
      </c>
      <c r="G160" s="3" t="s">
        <v>29</v>
      </c>
      <c r="H160" s="3" t="s">
        <v>30</v>
      </c>
      <c r="I160" s="3" t="s">
        <v>31</v>
      </c>
      <c r="J160" s="3" t="s">
        <v>54</v>
      </c>
      <c r="K160" s="3" t="s">
        <v>55</v>
      </c>
      <c r="L160" s="4">
        <v>-39282.999899999995</v>
      </c>
      <c r="M160" s="4">
        <v>-10999.999999999996</v>
      </c>
      <c r="N160" s="4">
        <v>-22705.479999999996</v>
      </c>
      <c r="O160" s="4">
        <f t="shared" si="26"/>
        <v>-16577.519899999999</v>
      </c>
      <c r="P160" s="4">
        <f>O160</f>
        <v>-16577.519899999999</v>
      </c>
      <c r="Q160" s="3" t="s">
        <v>119</v>
      </c>
      <c r="R160" s="3" t="s">
        <v>28</v>
      </c>
      <c r="S160" s="3" t="s">
        <v>28</v>
      </c>
      <c r="T160" s="3"/>
      <c r="U160" s="3"/>
      <c r="V160" s="3" t="s">
        <v>29</v>
      </c>
      <c r="W160" s="3" t="s">
        <v>30</v>
      </c>
      <c r="X160" s="3" t="s">
        <v>31</v>
      </c>
      <c r="Y160" s="3" t="s">
        <v>54</v>
      </c>
      <c r="Z160" s="3" t="s">
        <v>55</v>
      </c>
      <c r="AA160" s="4">
        <f t="shared" si="24"/>
        <v>-16577.519899999999</v>
      </c>
      <c r="AB160" s="4">
        <v>0</v>
      </c>
      <c r="AC160" s="4">
        <f t="shared" si="21"/>
        <v>-16577.519899999999</v>
      </c>
      <c r="AD160" s="4"/>
      <c r="AE160" s="4"/>
    </row>
    <row r="161" spans="1:31" x14ac:dyDescent="0.25">
      <c r="A161" s="3" t="s">
        <v>26</v>
      </c>
      <c r="B161" s="3" t="s">
        <v>119</v>
      </c>
      <c r="C161" s="3" t="s">
        <v>79</v>
      </c>
      <c r="D161" s="3" t="s">
        <v>80</v>
      </c>
      <c r="E161" s="3" t="s">
        <v>90</v>
      </c>
      <c r="F161" s="3" t="s">
        <v>91</v>
      </c>
      <c r="G161" s="3" t="s">
        <v>40</v>
      </c>
      <c r="H161" s="3" t="s">
        <v>43</v>
      </c>
      <c r="I161" s="3" t="s">
        <v>31</v>
      </c>
      <c r="J161" s="3" t="s">
        <v>28</v>
      </c>
      <c r="K161" s="3" t="s">
        <v>28</v>
      </c>
      <c r="L161" s="4">
        <v>-15728332.999800004</v>
      </c>
      <c r="M161" s="4">
        <v>-179213</v>
      </c>
      <c r="N161" s="4">
        <v>-15605806.809699986</v>
      </c>
      <c r="O161" s="4">
        <f t="shared" si="26"/>
        <v>-122526.19010001794</v>
      </c>
      <c r="P161" s="4">
        <f>O161</f>
        <v>-122526.19010001794</v>
      </c>
      <c r="Q161" s="3" t="s">
        <v>119</v>
      </c>
      <c r="R161" s="3" t="s">
        <v>79</v>
      </c>
      <c r="S161" s="3" t="s">
        <v>80</v>
      </c>
      <c r="T161" s="3" t="str">
        <f t="shared" ref="T161:U165" si="27">+E161</f>
        <v>OK010301</v>
      </c>
      <c r="U161" s="3" t="str">
        <f t="shared" si="27"/>
        <v>Karistuste täideviimise korraldamine</v>
      </c>
      <c r="V161" s="3" t="s">
        <v>40</v>
      </c>
      <c r="W161" s="3" t="s">
        <v>43</v>
      </c>
      <c r="X161" s="3" t="s">
        <v>31</v>
      </c>
      <c r="Y161" s="3" t="s">
        <v>28</v>
      </c>
      <c r="Z161" s="3" t="s">
        <v>28</v>
      </c>
      <c r="AA161" s="4">
        <f t="shared" si="24"/>
        <v>-122526.19010001794</v>
      </c>
      <c r="AB161" s="4">
        <v>0</v>
      </c>
      <c r="AC161" s="4">
        <f t="shared" si="21"/>
        <v>-122526.19010001794</v>
      </c>
      <c r="AD161" s="4"/>
      <c r="AE161" s="34"/>
    </row>
    <row r="162" spans="1:31" x14ac:dyDescent="0.25">
      <c r="A162" s="3" t="s">
        <v>26</v>
      </c>
      <c r="B162" s="3" t="s">
        <v>119</v>
      </c>
      <c r="C162" s="3" t="s">
        <v>79</v>
      </c>
      <c r="D162" s="3" t="s">
        <v>80</v>
      </c>
      <c r="E162" s="3" t="s">
        <v>90</v>
      </c>
      <c r="F162" s="3" t="s">
        <v>91</v>
      </c>
      <c r="G162" s="3" t="s">
        <v>40</v>
      </c>
      <c r="H162" s="3" t="s">
        <v>52</v>
      </c>
      <c r="I162" s="3" t="s">
        <v>31</v>
      </c>
      <c r="J162" s="3" t="s">
        <v>28</v>
      </c>
      <c r="K162" s="3" t="s">
        <v>28</v>
      </c>
      <c r="L162" s="4">
        <v>-8000</v>
      </c>
      <c r="M162" s="4">
        <v>0</v>
      </c>
      <c r="N162" s="4">
        <v>-7448.9000000000015</v>
      </c>
      <c r="O162" s="4">
        <f t="shared" si="26"/>
        <v>-551.09999999999854</v>
      </c>
      <c r="P162" s="4">
        <f>O162</f>
        <v>-551.09999999999854</v>
      </c>
      <c r="Q162" s="3" t="s">
        <v>119</v>
      </c>
      <c r="R162" s="3" t="s">
        <v>79</v>
      </c>
      <c r="S162" s="3" t="s">
        <v>80</v>
      </c>
      <c r="T162" s="3" t="str">
        <f t="shared" si="27"/>
        <v>OK010301</v>
      </c>
      <c r="U162" s="3" t="str">
        <f t="shared" si="27"/>
        <v>Karistuste täideviimise korraldamine</v>
      </c>
      <c r="V162" s="3" t="s">
        <v>40</v>
      </c>
      <c r="W162" s="3" t="s">
        <v>52</v>
      </c>
      <c r="X162" s="3" t="s">
        <v>31</v>
      </c>
      <c r="Y162" s="3" t="s">
        <v>28</v>
      </c>
      <c r="Z162" s="3" t="s">
        <v>28</v>
      </c>
      <c r="AA162" s="4">
        <f t="shared" si="24"/>
        <v>-551.09999999999854</v>
      </c>
      <c r="AB162" s="4">
        <v>0</v>
      </c>
      <c r="AC162" s="4">
        <f t="shared" si="21"/>
        <v>-551.09999999999854</v>
      </c>
      <c r="AD162" s="4"/>
      <c r="AE162" s="4"/>
    </row>
    <row r="163" spans="1:31" x14ac:dyDescent="0.25">
      <c r="A163" s="3" t="s">
        <v>26</v>
      </c>
      <c r="B163" s="3" t="s">
        <v>119</v>
      </c>
      <c r="C163" s="3" t="s">
        <v>79</v>
      </c>
      <c r="D163" s="3" t="s">
        <v>80</v>
      </c>
      <c r="E163" s="3" t="s">
        <v>90</v>
      </c>
      <c r="F163" s="3" t="s">
        <v>91</v>
      </c>
      <c r="G163" s="3" t="s">
        <v>40</v>
      </c>
      <c r="H163" s="3" t="s">
        <v>41</v>
      </c>
      <c r="I163" s="3" t="s">
        <v>31</v>
      </c>
      <c r="J163" s="3" t="s">
        <v>28</v>
      </c>
      <c r="K163" s="3" t="s">
        <v>28</v>
      </c>
      <c r="L163" s="4">
        <v>-1451277.9998999999</v>
      </c>
      <c r="M163" s="4">
        <v>-69827</v>
      </c>
      <c r="N163" s="4">
        <v>-1354001.2971999999</v>
      </c>
      <c r="O163" s="4">
        <f t="shared" si="26"/>
        <v>-97276.702700000023</v>
      </c>
      <c r="P163" s="4">
        <f>O163</f>
        <v>-97276.702700000023</v>
      </c>
      <c r="Q163" s="3" t="s">
        <v>119</v>
      </c>
      <c r="R163" s="3" t="s">
        <v>79</v>
      </c>
      <c r="S163" s="3" t="s">
        <v>80</v>
      </c>
      <c r="T163" s="3" t="str">
        <f t="shared" si="27"/>
        <v>OK010301</v>
      </c>
      <c r="U163" s="3" t="str">
        <f t="shared" si="27"/>
        <v>Karistuste täideviimise korraldamine</v>
      </c>
      <c r="V163" s="3" t="s">
        <v>40</v>
      </c>
      <c r="W163" s="3" t="s">
        <v>41</v>
      </c>
      <c r="X163" s="3" t="s">
        <v>31</v>
      </c>
      <c r="Y163" s="3" t="s">
        <v>28</v>
      </c>
      <c r="Z163" s="3" t="s">
        <v>28</v>
      </c>
      <c r="AA163" s="4">
        <f t="shared" si="24"/>
        <v>-97276.702700000023</v>
      </c>
      <c r="AB163" s="4">
        <v>0</v>
      </c>
      <c r="AC163" s="4">
        <f t="shared" si="21"/>
        <v>-97276.702700000023</v>
      </c>
      <c r="AD163" s="4"/>
      <c r="AE163" s="4"/>
    </row>
    <row r="164" spans="1:31" x14ac:dyDescent="0.25">
      <c r="A164" s="3" t="s">
        <v>26</v>
      </c>
      <c r="B164" s="3" t="s">
        <v>119</v>
      </c>
      <c r="C164" s="3" t="s">
        <v>79</v>
      </c>
      <c r="D164" s="3" t="s">
        <v>80</v>
      </c>
      <c r="E164" s="3" t="s">
        <v>90</v>
      </c>
      <c r="F164" s="3" t="s">
        <v>91</v>
      </c>
      <c r="G164" s="3" t="s">
        <v>40</v>
      </c>
      <c r="H164" s="3" t="s">
        <v>41</v>
      </c>
      <c r="I164" s="3" t="s">
        <v>31</v>
      </c>
      <c r="J164" s="3" t="s">
        <v>84</v>
      </c>
      <c r="K164" s="3" t="s">
        <v>85</v>
      </c>
      <c r="L164" s="4">
        <v>-8564440.9997000005</v>
      </c>
      <c r="M164" s="4">
        <v>0</v>
      </c>
      <c r="N164" s="4">
        <v>-8552036.7564000003</v>
      </c>
      <c r="O164" s="4">
        <f t="shared" si="26"/>
        <v>-12404.243300000206</v>
      </c>
      <c r="P164" s="4">
        <v>0</v>
      </c>
      <c r="Q164" s="3" t="s">
        <v>119</v>
      </c>
      <c r="R164" s="3" t="s">
        <v>79</v>
      </c>
      <c r="S164" s="3" t="s">
        <v>80</v>
      </c>
      <c r="T164" s="3" t="str">
        <f t="shared" si="27"/>
        <v>OK010301</v>
      </c>
      <c r="U164" s="3" t="str">
        <f t="shared" si="27"/>
        <v>Karistuste täideviimise korraldamine</v>
      </c>
      <c r="V164" s="3" t="s">
        <v>40</v>
      </c>
      <c r="W164" s="3" t="s">
        <v>41</v>
      </c>
      <c r="X164" s="3" t="s">
        <v>31</v>
      </c>
      <c r="Y164" s="3" t="s">
        <v>84</v>
      </c>
      <c r="Z164" s="3" t="s">
        <v>85</v>
      </c>
      <c r="AA164" s="4">
        <f t="shared" si="24"/>
        <v>0</v>
      </c>
      <c r="AB164" s="4">
        <v>0</v>
      </c>
      <c r="AC164" s="4">
        <f t="shared" si="21"/>
        <v>0</v>
      </c>
      <c r="AD164" s="4"/>
      <c r="AE164" s="4"/>
    </row>
    <row r="165" spans="1:31" x14ac:dyDescent="0.25">
      <c r="A165" s="3" t="s">
        <v>26</v>
      </c>
      <c r="B165" s="3" t="s">
        <v>119</v>
      </c>
      <c r="C165" s="3" t="s">
        <v>79</v>
      </c>
      <c r="D165" s="3" t="s">
        <v>80</v>
      </c>
      <c r="E165" s="3" t="s">
        <v>90</v>
      </c>
      <c r="F165" s="3" t="s">
        <v>91</v>
      </c>
      <c r="G165" s="3" t="s">
        <v>40</v>
      </c>
      <c r="H165" s="3" t="s">
        <v>83</v>
      </c>
      <c r="I165" s="3" t="s">
        <v>31</v>
      </c>
      <c r="J165" s="3" t="s">
        <v>120</v>
      </c>
      <c r="K165" s="3" t="s">
        <v>121</v>
      </c>
      <c r="L165" s="4">
        <v>-4232</v>
      </c>
      <c r="M165" s="4">
        <v>-1732</v>
      </c>
      <c r="N165" s="4">
        <v>-496.7600000000001</v>
      </c>
      <c r="O165" s="4">
        <f t="shared" si="26"/>
        <v>-3735.24</v>
      </c>
      <c r="P165" s="4">
        <v>-2500</v>
      </c>
      <c r="Q165" s="3" t="s">
        <v>119</v>
      </c>
      <c r="R165" s="3" t="s">
        <v>79</v>
      </c>
      <c r="S165" s="3" t="s">
        <v>80</v>
      </c>
      <c r="T165" s="3" t="str">
        <f t="shared" si="27"/>
        <v>OK010301</v>
      </c>
      <c r="U165" s="3" t="str">
        <f t="shared" si="27"/>
        <v>Karistuste täideviimise korraldamine</v>
      </c>
      <c r="V165" s="3" t="s">
        <v>40</v>
      </c>
      <c r="W165" s="3" t="s">
        <v>83</v>
      </c>
      <c r="X165" s="3" t="s">
        <v>31</v>
      </c>
      <c r="Y165" s="3" t="s">
        <v>120</v>
      </c>
      <c r="Z165" s="3" t="s">
        <v>121</v>
      </c>
      <c r="AA165" s="4">
        <f t="shared" si="24"/>
        <v>-2500</v>
      </c>
      <c r="AB165" s="4">
        <v>0</v>
      </c>
      <c r="AC165" s="4">
        <f t="shared" si="21"/>
        <v>-2500</v>
      </c>
      <c r="AD165" s="4"/>
      <c r="AE165" s="4"/>
    </row>
    <row r="166" spans="1:31" x14ac:dyDescent="0.25">
      <c r="A166" s="3" t="s">
        <v>26</v>
      </c>
      <c r="B166" s="3" t="s">
        <v>122</v>
      </c>
      <c r="C166" s="3" t="s">
        <v>28</v>
      </c>
      <c r="D166" s="3" t="s">
        <v>28</v>
      </c>
      <c r="E166" s="3" t="s">
        <v>28</v>
      </c>
      <c r="F166" s="3" t="s">
        <v>28</v>
      </c>
      <c r="G166" s="3" t="s">
        <v>29</v>
      </c>
      <c r="H166" s="3" t="s">
        <v>30</v>
      </c>
      <c r="I166" s="3" t="s">
        <v>31</v>
      </c>
      <c r="J166" s="3" t="s">
        <v>54</v>
      </c>
      <c r="K166" s="3" t="s">
        <v>55</v>
      </c>
      <c r="L166" s="4">
        <v>-20366.999899999999</v>
      </c>
      <c r="M166" s="4">
        <v>-3408</v>
      </c>
      <c r="N166" s="4">
        <v>-20337</v>
      </c>
      <c r="O166" s="4">
        <f t="shared" si="26"/>
        <v>-29.999899999998888</v>
      </c>
      <c r="P166" s="4">
        <v>0</v>
      </c>
      <c r="Q166" s="3" t="s">
        <v>122</v>
      </c>
      <c r="R166" s="3" t="s">
        <v>28</v>
      </c>
      <c r="S166" s="3" t="s">
        <v>28</v>
      </c>
      <c r="T166" s="3"/>
      <c r="U166" s="3"/>
      <c r="V166" s="3" t="s">
        <v>29</v>
      </c>
      <c r="W166" s="3" t="s">
        <v>30</v>
      </c>
      <c r="X166" s="3" t="s">
        <v>31</v>
      </c>
      <c r="Y166" s="3" t="s">
        <v>54</v>
      </c>
      <c r="Z166" s="3" t="s">
        <v>55</v>
      </c>
      <c r="AA166" s="4">
        <f t="shared" si="24"/>
        <v>0</v>
      </c>
      <c r="AB166" s="4">
        <v>0</v>
      </c>
      <c r="AC166" s="4">
        <f t="shared" si="21"/>
        <v>0</v>
      </c>
      <c r="AD166" s="4"/>
      <c r="AE166" s="4"/>
    </row>
    <row r="167" spans="1:31" x14ac:dyDescent="0.25">
      <c r="A167" s="3" t="s">
        <v>26</v>
      </c>
      <c r="B167" s="3" t="s">
        <v>122</v>
      </c>
      <c r="C167" s="3" t="s">
        <v>28</v>
      </c>
      <c r="D167" s="3" t="s">
        <v>28</v>
      </c>
      <c r="E167" s="3" t="s">
        <v>28</v>
      </c>
      <c r="F167" s="3" t="s">
        <v>28</v>
      </c>
      <c r="G167" s="3" t="s">
        <v>29</v>
      </c>
      <c r="H167" s="3" t="s">
        <v>30</v>
      </c>
      <c r="I167" s="3" t="s">
        <v>31</v>
      </c>
      <c r="J167" s="3" t="s">
        <v>123</v>
      </c>
      <c r="K167" s="3" t="s">
        <v>124</v>
      </c>
      <c r="L167" s="4">
        <v>-494172</v>
      </c>
      <c r="M167" s="4">
        <v>-494172</v>
      </c>
      <c r="N167" s="4">
        <v>-250691.58000000007</v>
      </c>
      <c r="O167" s="4">
        <f t="shared" si="26"/>
        <v>-243480.41999999993</v>
      </c>
      <c r="P167" s="4">
        <v>0</v>
      </c>
      <c r="Q167" s="3" t="s">
        <v>122</v>
      </c>
      <c r="R167" s="3" t="s">
        <v>28</v>
      </c>
      <c r="S167" s="3" t="s">
        <v>28</v>
      </c>
      <c r="T167" s="3"/>
      <c r="U167" s="3"/>
      <c r="V167" s="3" t="s">
        <v>29</v>
      </c>
      <c r="W167" s="3" t="s">
        <v>30</v>
      </c>
      <c r="X167" s="3" t="s">
        <v>31</v>
      </c>
      <c r="Y167" s="3" t="s">
        <v>123</v>
      </c>
      <c r="Z167" s="3" t="s">
        <v>124</v>
      </c>
      <c r="AA167" s="4">
        <f t="shared" si="24"/>
        <v>0</v>
      </c>
      <c r="AB167" s="4">
        <v>0</v>
      </c>
      <c r="AC167" s="4">
        <f t="shared" si="21"/>
        <v>0</v>
      </c>
      <c r="AD167" s="4"/>
      <c r="AE167" s="4"/>
    </row>
    <row r="168" spans="1:31" x14ac:dyDescent="0.25">
      <c r="A168" s="3" t="s">
        <v>26</v>
      </c>
      <c r="B168" s="3" t="s">
        <v>122</v>
      </c>
      <c r="C168" s="3" t="s">
        <v>79</v>
      </c>
      <c r="D168" s="3" t="s">
        <v>80</v>
      </c>
      <c r="E168" s="3" t="s">
        <v>90</v>
      </c>
      <c r="F168" s="3" t="s">
        <v>91</v>
      </c>
      <c r="G168" s="3" t="s">
        <v>40</v>
      </c>
      <c r="H168" s="3" t="s">
        <v>43</v>
      </c>
      <c r="I168" s="3" t="s">
        <v>31</v>
      </c>
      <c r="J168" s="3" t="s">
        <v>28</v>
      </c>
      <c r="K168" s="3" t="s">
        <v>28</v>
      </c>
      <c r="L168" s="4">
        <v>-6487801.9999999991</v>
      </c>
      <c r="M168" s="4">
        <v>-253635</v>
      </c>
      <c r="N168" s="4">
        <v>-6416171.026800002</v>
      </c>
      <c r="O168" s="4">
        <f t="shared" si="26"/>
        <v>-71630.973199997097</v>
      </c>
      <c r="P168" s="4">
        <f>O168</f>
        <v>-71630.973199997097</v>
      </c>
      <c r="Q168" s="3" t="s">
        <v>122</v>
      </c>
      <c r="R168" s="3" t="s">
        <v>79</v>
      </c>
      <c r="S168" s="3" t="s">
        <v>80</v>
      </c>
      <c r="T168" s="3" t="str">
        <f t="shared" ref="T168:U172" si="28">+E168</f>
        <v>OK010301</v>
      </c>
      <c r="U168" s="3" t="str">
        <f t="shared" si="28"/>
        <v>Karistuste täideviimise korraldamine</v>
      </c>
      <c r="V168" s="3" t="s">
        <v>40</v>
      </c>
      <c r="W168" s="3" t="s">
        <v>43</v>
      </c>
      <c r="X168" s="3" t="s">
        <v>31</v>
      </c>
      <c r="Y168" s="3" t="s">
        <v>28</v>
      </c>
      <c r="Z168" s="3" t="s">
        <v>28</v>
      </c>
      <c r="AA168" s="4">
        <f t="shared" si="24"/>
        <v>-71630.973199997097</v>
      </c>
      <c r="AB168" s="4">
        <v>0</v>
      </c>
      <c r="AC168" s="4">
        <f t="shared" si="21"/>
        <v>-71630.973199997097</v>
      </c>
      <c r="AD168" s="4"/>
      <c r="AE168" s="4"/>
    </row>
    <row r="169" spans="1:31" x14ac:dyDescent="0.25">
      <c r="A169" s="3" t="s">
        <v>26</v>
      </c>
      <c r="B169" s="3" t="s">
        <v>122</v>
      </c>
      <c r="C169" s="3" t="s">
        <v>79</v>
      </c>
      <c r="D169" s="3" t="s">
        <v>80</v>
      </c>
      <c r="E169" s="3" t="s">
        <v>90</v>
      </c>
      <c r="F169" s="3" t="s">
        <v>91</v>
      </c>
      <c r="G169" s="3" t="s">
        <v>40</v>
      </c>
      <c r="H169" s="3" t="s">
        <v>52</v>
      </c>
      <c r="I169" s="3" t="s">
        <v>31</v>
      </c>
      <c r="J169" s="3" t="s">
        <v>28</v>
      </c>
      <c r="K169" s="3" t="s">
        <v>28</v>
      </c>
      <c r="L169" s="4">
        <v>-12000</v>
      </c>
      <c r="M169" s="4">
        <v>0</v>
      </c>
      <c r="N169" s="4">
        <v>-11139.2199</v>
      </c>
      <c r="O169" s="4">
        <f t="shared" si="26"/>
        <v>-860.78009999999995</v>
      </c>
      <c r="P169" s="4">
        <v>-860.78009999999813</v>
      </c>
      <c r="Q169" s="3" t="s">
        <v>122</v>
      </c>
      <c r="R169" s="3" t="s">
        <v>79</v>
      </c>
      <c r="S169" s="3" t="s">
        <v>80</v>
      </c>
      <c r="T169" s="3" t="str">
        <f t="shared" si="28"/>
        <v>OK010301</v>
      </c>
      <c r="U169" s="3" t="str">
        <f t="shared" si="28"/>
        <v>Karistuste täideviimise korraldamine</v>
      </c>
      <c r="V169" s="3" t="s">
        <v>40</v>
      </c>
      <c r="W169" s="3" t="s">
        <v>52</v>
      </c>
      <c r="X169" s="3" t="s">
        <v>31</v>
      </c>
      <c r="Y169" s="3" t="s">
        <v>28</v>
      </c>
      <c r="Z169" s="3" t="s">
        <v>28</v>
      </c>
      <c r="AA169" s="4">
        <f t="shared" si="24"/>
        <v>-860.78009999999813</v>
      </c>
      <c r="AB169" s="4">
        <v>0</v>
      </c>
      <c r="AC169" s="4">
        <f t="shared" si="21"/>
        <v>-860.78009999999813</v>
      </c>
      <c r="AD169" s="4"/>
      <c r="AE169" s="4"/>
    </row>
    <row r="170" spans="1:31" x14ac:dyDescent="0.25">
      <c r="A170" s="3" t="s">
        <v>26</v>
      </c>
      <c r="B170" s="3" t="s">
        <v>122</v>
      </c>
      <c r="C170" s="3" t="s">
        <v>79</v>
      </c>
      <c r="D170" s="3" t="s">
        <v>80</v>
      </c>
      <c r="E170" s="3" t="s">
        <v>90</v>
      </c>
      <c r="F170" s="3" t="s">
        <v>91</v>
      </c>
      <c r="G170" s="3" t="s">
        <v>40</v>
      </c>
      <c r="H170" s="3" t="s">
        <v>41</v>
      </c>
      <c r="I170" s="3" t="s">
        <v>31</v>
      </c>
      <c r="J170" s="3" t="s">
        <v>28</v>
      </c>
      <c r="K170" s="3" t="s">
        <v>28</v>
      </c>
      <c r="L170" s="4">
        <v>-833473.00000000012</v>
      </c>
      <c r="M170" s="4">
        <v>-1718</v>
      </c>
      <c r="N170" s="4">
        <v>-806289.98860000004</v>
      </c>
      <c r="O170" s="4">
        <f t="shared" si="26"/>
        <v>-27183.011400000076</v>
      </c>
      <c r="P170" s="4">
        <v>-27183.011400000018</v>
      </c>
      <c r="Q170" s="3" t="s">
        <v>122</v>
      </c>
      <c r="R170" s="3" t="s">
        <v>79</v>
      </c>
      <c r="S170" s="3" t="s">
        <v>80</v>
      </c>
      <c r="T170" s="3" t="str">
        <f t="shared" si="28"/>
        <v>OK010301</v>
      </c>
      <c r="U170" s="3" t="str">
        <f t="shared" si="28"/>
        <v>Karistuste täideviimise korraldamine</v>
      </c>
      <c r="V170" s="3" t="s">
        <v>40</v>
      </c>
      <c r="W170" s="3" t="s">
        <v>41</v>
      </c>
      <c r="X170" s="3" t="s">
        <v>31</v>
      </c>
      <c r="Y170" s="3" t="s">
        <v>28</v>
      </c>
      <c r="Z170" s="3" t="s">
        <v>28</v>
      </c>
      <c r="AA170" s="4">
        <f t="shared" si="24"/>
        <v>-27183.011400000018</v>
      </c>
      <c r="AB170" s="4">
        <v>0</v>
      </c>
      <c r="AC170" s="4">
        <f t="shared" si="21"/>
        <v>-27183.011400000018</v>
      </c>
      <c r="AD170" s="4"/>
      <c r="AE170" s="4"/>
    </row>
    <row r="171" spans="1:31" x14ac:dyDescent="0.25">
      <c r="A171" s="3" t="s">
        <v>26</v>
      </c>
      <c r="B171" s="3" t="s">
        <v>122</v>
      </c>
      <c r="C171" s="3" t="s">
        <v>79</v>
      </c>
      <c r="D171" s="3" t="s">
        <v>80</v>
      </c>
      <c r="E171" s="3" t="s">
        <v>90</v>
      </c>
      <c r="F171" s="3" t="s">
        <v>91</v>
      </c>
      <c r="G171" s="3" t="s">
        <v>40</v>
      </c>
      <c r="H171" s="3" t="s">
        <v>41</v>
      </c>
      <c r="I171" s="3" t="s">
        <v>31</v>
      </c>
      <c r="J171" s="3" t="s">
        <v>84</v>
      </c>
      <c r="K171" s="3" t="s">
        <v>85</v>
      </c>
      <c r="L171" s="4">
        <v>-3778322.9996000002</v>
      </c>
      <c r="M171" s="4">
        <v>0</v>
      </c>
      <c r="N171" s="4">
        <v>-3778322.9967</v>
      </c>
      <c r="O171" s="4">
        <f t="shared" si="26"/>
        <v>-2.9000001959502697E-3</v>
      </c>
      <c r="P171" s="4">
        <v>0</v>
      </c>
      <c r="Q171" s="3" t="s">
        <v>122</v>
      </c>
      <c r="R171" s="3" t="s">
        <v>79</v>
      </c>
      <c r="S171" s="3" t="s">
        <v>80</v>
      </c>
      <c r="T171" s="3" t="str">
        <f t="shared" si="28"/>
        <v>OK010301</v>
      </c>
      <c r="U171" s="3" t="str">
        <f t="shared" si="28"/>
        <v>Karistuste täideviimise korraldamine</v>
      </c>
      <c r="V171" s="3" t="s">
        <v>40</v>
      </c>
      <c r="W171" s="3" t="s">
        <v>41</v>
      </c>
      <c r="X171" s="3" t="s">
        <v>31</v>
      </c>
      <c r="Y171" s="3" t="s">
        <v>84</v>
      </c>
      <c r="Z171" s="3" t="s">
        <v>85</v>
      </c>
      <c r="AA171" s="4">
        <f t="shared" si="24"/>
        <v>0</v>
      </c>
      <c r="AB171" s="4">
        <v>0</v>
      </c>
      <c r="AC171" s="4">
        <f t="shared" si="21"/>
        <v>0</v>
      </c>
      <c r="AD171" s="4"/>
      <c r="AE171" s="4"/>
    </row>
    <row r="172" spans="1:31" x14ac:dyDescent="0.25">
      <c r="A172" s="3" t="s">
        <v>26</v>
      </c>
      <c r="B172" s="3" t="s">
        <v>122</v>
      </c>
      <c r="C172" s="3" t="s">
        <v>79</v>
      </c>
      <c r="D172" s="3" t="s">
        <v>80</v>
      </c>
      <c r="E172" s="3" t="s">
        <v>90</v>
      </c>
      <c r="F172" s="3" t="s">
        <v>91</v>
      </c>
      <c r="G172" s="3" t="s">
        <v>40</v>
      </c>
      <c r="H172" s="3" t="s">
        <v>83</v>
      </c>
      <c r="I172" s="3" t="s">
        <v>31</v>
      </c>
      <c r="J172" s="3" t="s">
        <v>120</v>
      </c>
      <c r="K172" s="3" t="s">
        <v>121</v>
      </c>
      <c r="L172" s="4">
        <v>-2336</v>
      </c>
      <c r="M172" s="4">
        <v>-835.99999999999989</v>
      </c>
      <c r="N172" s="4">
        <v>-550.38000000000011</v>
      </c>
      <c r="O172" s="4">
        <f t="shared" si="26"/>
        <v>-1785.62</v>
      </c>
      <c r="P172" s="4">
        <v>-1500</v>
      </c>
      <c r="Q172" s="3" t="s">
        <v>122</v>
      </c>
      <c r="R172" s="3" t="s">
        <v>79</v>
      </c>
      <c r="S172" s="3" t="s">
        <v>80</v>
      </c>
      <c r="T172" s="3" t="str">
        <f t="shared" si="28"/>
        <v>OK010301</v>
      </c>
      <c r="U172" s="3" t="str">
        <f t="shared" si="28"/>
        <v>Karistuste täideviimise korraldamine</v>
      </c>
      <c r="V172" s="3" t="s">
        <v>40</v>
      </c>
      <c r="W172" s="3" t="s">
        <v>83</v>
      </c>
      <c r="X172" s="3" t="s">
        <v>31</v>
      </c>
      <c r="Y172" s="3" t="s">
        <v>120</v>
      </c>
      <c r="Z172" s="3" t="s">
        <v>121</v>
      </c>
      <c r="AA172" s="4">
        <f t="shared" si="24"/>
        <v>-1500</v>
      </c>
      <c r="AB172" s="4">
        <v>0</v>
      </c>
      <c r="AC172" s="4">
        <f t="shared" si="21"/>
        <v>-1500</v>
      </c>
      <c r="AD172" s="4"/>
      <c r="AE172" s="4"/>
    </row>
    <row r="173" spans="1:31" x14ac:dyDescent="0.25">
      <c r="A173" s="3" t="s">
        <v>26</v>
      </c>
      <c r="B173" s="3" t="s">
        <v>125</v>
      </c>
      <c r="C173" s="3" t="s">
        <v>28</v>
      </c>
      <c r="D173" s="3" t="s">
        <v>28</v>
      </c>
      <c r="E173" s="3" t="s">
        <v>28</v>
      </c>
      <c r="F173" s="3" t="s">
        <v>28</v>
      </c>
      <c r="G173" s="3" t="s">
        <v>29</v>
      </c>
      <c r="H173" s="3" t="s">
        <v>30</v>
      </c>
      <c r="I173" s="3" t="s">
        <v>31</v>
      </c>
      <c r="J173" s="3" t="s">
        <v>54</v>
      </c>
      <c r="K173" s="3" t="s">
        <v>55</v>
      </c>
      <c r="L173" s="4">
        <v>-54387.999899999995</v>
      </c>
      <c r="M173" s="4">
        <v>-41339.999899999995</v>
      </c>
      <c r="N173" s="4">
        <v>-24979.999999999996</v>
      </c>
      <c r="O173" s="4">
        <f t="shared" si="26"/>
        <v>-29407.999899999999</v>
      </c>
      <c r="P173" s="4">
        <v>-13048.000000000004</v>
      </c>
      <c r="Q173" s="3" t="s">
        <v>125</v>
      </c>
      <c r="R173" s="3" t="s">
        <v>28</v>
      </c>
      <c r="S173" s="3" t="s">
        <v>28</v>
      </c>
      <c r="T173" s="3"/>
      <c r="U173" s="3"/>
      <c r="V173" s="3" t="s">
        <v>29</v>
      </c>
      <c r="W173" s="3" t="s">
        <v>30</v>
      </c>
      <c r="X173" s="3" t="s">
        <v>31</v>
      </c>
      <c r="Y173" s="3" t="s">
        <v>54</v>
      </c>
      <c r="Z173" s="3" t="s">
        <v>55</v>
      </c>
      <c r="AA173" s="4">
        <f t="shared" si="24"/>
        <v>-13048.000000000004</v>
      </c>
      <c r="AB173" s="4">
        <v>0</v>
      </c>
      <c r="AC173" s="4">
        <f t="shared" si="21"/>
        <v>-13048.000000000004</v>
      </c>
      <c r="AD173" s="4"/>
      <c r="AE173" s="4"/>
    </row>
    <row r="174" spans="1:31" x14ac:dyDescent="0.25">
      <c r="A174" s="3" t="s">
        <v>26</v>
      </c>
      <c r="B174" s="3" t="s">
        <v>125</v>
      </c>
      <c r="C174" s="3" t="s">
        <v>79</v>
      </c>
      <c r="D174" s="3" t="s">
        <v>80</v>
      </c>
      <c r="E174" s="3" t="s">
        <v>90</v>
      </c>
      <c r="F174" s="3" t="s">
        <v>91</v>
      </c>
      <c r="G174" s="3" t="s">
        <v>40</v>
      </c>
      <c r="H174" s="3" t="s">
        <v>43</v>
      </c>
      <c r="I174" s="3" t="s">
        <v>31</v>
      </c>
      <c r="J174" s="3" t="s">
        <v>28</v>
      </c>
      <c r="K174" s="3" t="s">
        <v>28</v>
      </c>
      <c r="L174" s="4">
        <v>-17169176.999900002</v>
      </c>
      <c r="M174" s="4">
        <v>-6735</v>
      </c>
      <c r="N174" s="4">
        <v>-16971284.55009998</v>
      </c>
      <c r="O174" s="4">
        <f t="shared" si="26"/>
        <v>-197892.44980002195</v>
      </c>
      <c r="P174" s="4">
        <v>-197892.44980002381</v>
      </c>
      <c r="Q174" s="3" t="s">
        <v>125</v>
      </c>
      <c r="R174" s="3" t="s">
        <v>79</v>
      </c>
      <c r="S174" s="3" t="s">
        <v>80</v>
      </c>
      <c r="T174" s="3" t="str">
        <f t="shared" ref="T174:T196" si="29">+E174</f>
        <v>OK010301</v>
      </c>
      <c r="U174" s="3" t="str">
        <f t="shared" ref="U174:U196" si="30">+F174</f>
        <v>Karistuste täideviimise korraldamine</v>
      </c>
      <c r="V174" s="3" t="s">
        <v>40</v>
      </c>
      <c r="W174" s="3" t="s">
        <v>43</v>
      </c>
      <c r="X174" s="3" t="s">
        <v>31</v>
      </c>
      <c r="Y174" s="3" t="s">
        <v>28</v>
      </c>
      <c r="Z174" s="3" t="s">
        <v>28</v>
      </c>
      <c r="AA174" s="4">
        <f t="shared" si="24"/>
        <v>-197892.44980002381</v>
      </c>
      <c r="AB174" s="4">
        <v>0</v>
      </c>
      <c r="AC174" s="4">
        <f t="shared" si="21"/>
        <v>-197892.44980002381</v>
      </c>
      <c r="AD174" s="4"/>
      <c r="AE174" s="4"/>
    </row>
    <row r="175" spans="1:31" x14ac:dyDescent="0.25">
      <c r="A175" s="3" t="s">
        <v>26</v>
      </c>
      <c r="B175" s="3" t="s">
        <v>125</v>
      </c>
      <c r="C175" s="3" t="s">
        <v>79</v>
      </c>
      <c r="D175" s="3" t="s">
        <v>80</v>
      </c>
      <c r="E175" s="3" t="s">
        <v>90</v>
      </c>
      <c r="F175" s="3" t="s">
        <v>91</v>
      </c>
      <c r="G175" s="3" t="s">
        <v>40</v>
      </c>
      <c r="H175" s="3" t="s">
        <v>52</v>
      </c>
      <c r="I175" s="3" t="s">
        <v>31</v>
      </c>
      <c r="J175" s="3" t="s">
        <v>28</v>
      </c>
      <c r="K175" s="3" t="s">
        <v>28</v>
      </c>
      <c r="L175" s="4">
        <v>-14000.000000000004</v>
      </c>
      <c r="M175" s="4">
        <v>0</v>
      </c>
      <c r="N175" s="4">
        <v>-69723.289700000008</v>
      </c>
      <c r="O175" s="4">
        <f t="shared" si="26"/>
        <v>55723.289700000008</v>
      </c>
      <c r="P175" s="4">
        <v>0</v>
      </c>
      <c r="Q175" s="3" t="s">
        <v>125</v>
      </c>
      <c r="R175" s="3" t="s">
        <v>79</v>
      </c>
      <c r="S175" s="3" t="s">
        <v>80</v>
      </c>
      <c r="T175" s="3" t="str">
        <f t="shared" si="29"/>
        <v>OK010301</v>
      </c>
      <c r="U175" s="3" t="str">
        <f t="shared" si="30"/>
        <v>Karistuste täideviimise korraldamine</v>
      </c>
      <c r="V175" s="3" t="s">
        <v>40</v>
      </c>
      <c r="W175" s="3" t="s">
        <v>52</v>
      </c>
      <c r="X175" s="3" t="s">
        <v>31</v>
      </c>
      <c r="Y175" s="3" t="s">
        <v>28</v>
      </c>
      <c r="Z175" s="3" t="s">
        <v>28</v>
      </c>
      <c r="AA175" s="4">
        <f t="shared" si="24"/>
        <v>0</v>
      </c>
      <c r="AB175" s="4">
        <v>0</v>
      </c>
      <c r="AC175" s="4">
        <f t="shared" si="21"/>
        <v>0</v>
      </c>
      <c r="AD175" s="4"/>
      <c r="AE175" s="4"/>
    </row>
    <row r="176" spans="1:31" x14ac:dyDescent="0.25">
      <c r="A176" s="3" t="s">
        <v>26</v>
      </c>
      <c r="B176" s="3" t="s">
        <v>125</v>
      </c>
      <c r="C176" s="3" t="s">
        <v>79</v>
      </c>
      <c r="D176" s="3" t="s">
        <v>80</v>
      </c>
      <c r="E176" s="3" t="s">
        <v>90</v>
      </c>
      <c r="F176" s="3" t="s">
        <v>91</v>
      </c>
      <c r="G176" s="3" t="s">
        <v>40</v>
      </c>
      <c r="H176" s="3" t="s">
        <v>41</v>
      </c>
      <c r="I176" s="3" t="s">
        <v>31</v>
      </c>
      <c r="J176" s="3" t="s">
        <v>28</v>
      </c>
      <c r="K176" s="3" t="s">
        <v>28</v>
      </c>
      <c r="L176" s="4">
        <v>-4541512.1999000004</v>
      </c>
      <c r="M176" s="4">
        <v>-2287519.9999999995</v>
      </c>
      <c r="N176" s="4">
        <v>-4434679.7101999987</v>
      </c>
      <c r="O176" s="4">
        <f t="shared" si="26"/>
        <v>-106832.48970000166</v>
      </c>
      <c r="P176" s="4">
        <f>O176+O175</f>
        <v>-51109.200000001656</v>
      </c>
      <c r="Q176" s="3" t="s">
        <v>125</v>
      </c>
      <c r="R176" s="3" t="s">
        <v>79</v>
      </c>
      <c r="S176" s="3" t="s">
        <v>80</v>
      </c>
      <c r="T176" s="3" t="str">
        <f t="shared" si="29"/>
        <v>OK010301</v>
      </c>
      <c r="U176" s="3" t="str">
        <f t="shared" si="30"/>
        <v>Karistuste täideviimise korraldamine</v>
      </c>
      <c r="V176" s="3" t="s">
        <v>40</v>
      </c>
      <c r="W176" s="3" t="s">
        <v>41</v>
      </c>
      <c r="X176" s="3" t="s">
        <v>31</v>
      </c>
      <c r="Y176" s="3" t="s">
        <v>28</v>
      </c>
      <c r="Z176" s="3" t="s">
        <v>28</v>
      </c>
      <c r="AA176" s="4">
        <f>P176+(-175574)</f>
        <v>-226683.20000000164</v>
      </c>
      <c r="AB176" s="4">
        <v>0</v>
      </c>
      <c r="AC176" s="4">
        <f t="shared" si="21"/>
        <v>-226683.20000000164</v>
      </c>
      <c r="AD176" s="4"/>
      <c r="AE176" s="4"/>
    </row>
    <row r="177" spans="1:31" x14ac:dyDescent="0.25">
      <c r="A177" s="3" t="s">
        <v>26</v>
      </c>
      <c r="B177" s="3" t="s">
        <v>125</v>
      </c>
      <c r="C177" s="3" t="s">
        <v>79</v>
      </c>
      <c r="D177" s="3" t="s">
        <v>80</v>
      </c>
      <c r="E177" s="3" t="s">
        <v>90</v>
      </c>
      <c r="F177" s="3" t="s">
        <v>91</v>
      </c>
      <c r="G177" s="3" t="s">
        <v>40</v>
      </c>
      <c r="H177" s="3" t="s">
        <v>40</v>
      </c>
      <c r="I177" s="3" t="s">
        <v>31</v>
      </c>
      <c r="J177" s="3" t="s">
        <v>28</v>
      </c>
      <c r="K177" s="3" t="s">
        <v>28</v>
      </c>
      <c r="L177" s="4">
        <v>0</v>
      </c>
      <c r="M177" s="4">
        <v>0</v>
      </c>
      <c r="N177" s="4">
        <v>0</v>
      </c>
      <c r="O177" s="4">
        <f t="shared" si="26"/>
        <v>0</v>
      </c>
      <c r="P177" s="4">
        <f>O177</f>
        <v>0</v>
      </c>
      <c r="Q177" s="3" t="s">
        <v>125</v>
      </c>
      <c r="R177" s="3" t="s">
        <v>79</v>
      </c>
      <c r="S177" s="3" t="s">
        <v>80</v>
      </c>
      <c r="T177" s="3" t="str">
        <f t="shared" si="29"/>
        <v>OK010301</v>
      </c>
      <c r="U177" s="3" t="str">
        <f t="shared" si="30"/>
        <v>Karistuste täideviimise korraldamine</v>
      </c>
      <c r="V177" s="3" t="s">
        <v>40</v>
      </c>
      <c r="W177" s="3" t="s">
        <v>40</v>
      </c>
      <c r="X177" s="3" t="s">
        <v>31</v>
      </c>
      <c r="Y177" s="3" t="s">
        <v>28</v>
      </c>
      <c r="Z177" s="3" t="s">
        <v>28</v>
      </c>
      <c r="AA177" s="4">
        <f t="shared" si="24"/>
        <v>0</v>
      </c>
      <c r="AB177" s="4">
        <v>0</v>
      </c>
      <c r="AC177" s="4">
        <f t="shared" si="21"/>
        <v>0</v>
      </c>
      <c r="AD177" s="4"/>
      <c r="AE177" s="4"/>
    </row>
    <row r="178" spans="1:31" x14ac:dyDescent="0.25">
      <c r="A178" s="3" t="s">
        <v>26</v>
      </c>
      <c r="B178" s="3" t="s">
        <v>125</v>
      </c>
      <c r="C178" s="3" t="s">
        <v>79</v>
      </c>
      <c r="D178" s="3" t="s">
        <v>80</v>
      </c>
      <c r="E178" s="3" t="s">
        <v>90</v>
      </c>
      <c r="F178" s="3" t="s">
        <v>91</v>
      </c>
      <c r="G178" s="3" t="s">
        <v>40</v>
      </c>
      <c r="H178" s="3" t="s">
        <v>41</v>
      </c>
      <c r="I178" s="3" t="s">
        <v>31</v>
      </c>
      <c r="J178" s="3" t="s">
        <v>84</v>
      </c>
      <c r="K178" s="3" t="s">
        <v>85</v>
      </c>
      <c r="L178" s="4">
        <v>-8880081.9995000064</v>
      </c>
      <c r="M178" s="4">
        <v>0</v>
      </c>
      <c r="N178" s="4">
        <v>-8850716.1193999983</v>
      </c>
      <c r="O178" s="4">
        <f t="shared" si="26"/>
        <v>-29365.8801000081</v>
      </c>
      <c r="P178" s="4">
        <v>0</v>
      </c>
      <c r="Q178" s="3" t="s">
        <v>125</v>
      </c>
      <c r="R178" s="3" t="s">
        <v>79</v>
      </c>
      <c r="S178" s="3" t="s">
        <v>80</v>
      </c>
      <c r="T178" s="3" t="str">
        <f t="shared" si="29"/>
        <v>OK010301</v>
      </c>
      <c r="U178" s="3" t="str">
        <f t="shared" si="30"/>
        <v>Karistuste täideviimise korraldamine</v>
      </c>
      <c r="V178" s="3" t="s">
        <v>40</v>
      </c>
      <c r="W178" s="3" t="s">
        <v>41</v>
      </c>
      <c r="X178" s="3" t="s">
        <v>31</v>
      </c>
      <c r="Y178" s="3" t="s">
        <v>84</v>
      </c>
      <c r="Z178" s="3" t="s">
        <v>85</v>
      </c>
      <c r="AA178" s="4">
        <f t="shared" si="24"/>
        <v>0</v>
      </c>
      <c r="AB178" s="4">
        <v>0</v>
      </c>
      <c r="AC178" s="4">
        <f t="shared" si="21"/>
        <v>0</v>
      </c>
      <c r="AD178" s="4"/>
      <c r="AE178" s="4"/>
    </row>
    <row r="179" spans="1:31" x14ac:dyDescent="0.25">
      <c r="A179" s="3" t="s">
        <v>26</v>
      </c>
      <c r="B179" s="3" t="s">
        <v>125</v>
      </c>
      <c r="C179" s="3" t="s">
        <v>79</v>
      </c>
      <c r="D179" s="3" t="s">
        <v>80</v>
      </c>
      <c r="E179" s="3" t="s">
        <v>90</v>
      </c>
      <c r="F179" s="3" t="s">
        <v>91</v>
      </c>
      <c r="G179" s="3" t="s">
        <v>40</v>
      </c>
      <c r="H179" s="3" t="s">
        <v>83</v>
      </c>
      <c r="I179" s="3" t="s">
        <v>31</v>
      </c>
      <c r="J179" s="3" t="s">
        <v>120</v>
      </c>
      <c r="K179" s="3" t="s">
        <v>121</v>
      </c>
      <c r="L179" s="4">
        <v>-6458</v>
      </c>
      <c r="M179" s="4">
        <v>-2458</v>
      </c>
      <c r="N179" s="4">
        <v>-1620.7800000000002</v>
      </c>
      <c r="O179" s="4">
        <f t="shared" si="26"/>
        <v>-4837.2199999999993</v>
      </c>
      <c r="P179" s="4">
        <v>-4000</v>
      </c>
      <c r="Q179" s="3" t="s">
        <v>125</v>
      </c>
      <c r="R179" s="3" t="s">
        <v>79</v>
      </c>
      <c r="S179" s="3" t="s">
        <v>80</v>
      </c>
      <c r="T179" s="3" t="str">
        <f t="shared" si="29"/>
        <v>OK010301</v>
      </c>
      <c r="U179" s="3" t="str">
        <f t="shared" si="30"/>
        <v>Karistuste täideviimise korraldamine</v>
      </c>
      <c r="V179" s="3" t="s">
        <v>40</v>
      </c>
      <c r="W179" s="3" t="s">
        <v>83</v>
      </c>
      <c r="X179" s="3" t="s">
        <v>31</v>
      </c>
      <c r="Y179" s="3" t="s">
        <v>120</v>
      </c>
      <c r="Z179" s="3" t="s">
        <v>121</v>
      </c>
      <c r="AA179" s="4">
        <f t="shared" si="24"/>
        <v>-4000</v>
      </c>
      <c r="AB179" s="4">
        <v>0</v>
      </c>
      <c r="AC179" s="4">
        <f t="shared" ref="AC179:AC206" si="31">AA179+AB179</f>
        <v>-4000</v>
      </c>
      <c r="AD179" s="4"/>
      <c r="AE179" s="4"/>
    </row>
    <row r="180" spans="1:31" x14ac:dyDescent="0.25">
      <c r="A180" s="3" t="s">
        <v>26</v>
      </c>
      <c r="B180" s="3" t="s">
        <v>126</v>
      </c>
      <c r="C180" s="3" t="s">
        <v>79</v>
      </c>
      <c r="D180" s="3" t="s">
        <v>80</v>
      </c>
      <c r="E180" s="3" t="s">
        <v>81</v>
      </c>
      <c r="F180" s="3" t="s">
        <v>82</v>
      </c>
      <c r="G180" s="3" t="s">
        <v>40</v>
      </c>
      <c r="H180" s="3" t="s">
        <v>43</v>
      </c>
      <c r="I180" s="3" t="s">
        <v>31</v>
      </c>
      <c r="J180" s="3" t="s">
        <v>28</v>
      </c>
      <c r="K180" s="3" t="s">
        <v>28</v>
      </c>
      <c r="L180" s="4">
        <v>-1351376.9998000003</v>
      </c>
      <c r="M180" s="4">
        <v>-24684</v>
      </c>
      <c r="N180" s="4">
        <v>-1375514.2490000001</v>
      </c>
      <c r="O180" s="4">
        <f t="shared" si="26"/>
        <v>24137.249199999729</v>
      </c>
      <c r="P180" s="4">
        <v>0</v>
      </c>
      <c r="Q180" s="3" t="s">
        <v>126</v>
      </c>
      <c r="R180" s="3" t="s">
        <v>79</v>
      </c>
      <c r="S180" s="3" t="s">
        <v>80</v>
      </c>
      <c r="T180" s="3" t="str">
        <f t="shared" si="29"/>
        <v>OK010102</v>
      </c>
      <c r="U180" s="3" t="str">
        <f t="shared" si="30"/>
        <v>Õigusriigi ja õigusloome kvaliteedi tagamine</v>
      </c>
      <c r="V180" s="3" t="s">
        <v>40</v>
      </c>
      <c r="W180" s="3" t="s">
        <v>43</v>
      </c>
      <c r="X180" s="3" t="s">
        <v>31</v>
      </c>
      <c r="Y180" s="3" t="s">
        <v>28</v>
      </c>
      <c r="Z180" s="3" t="s">
        <v>28</v>
      </c>
      <c r="AA180" s="4">
        <f t="shared" si="24"/>
        <v>0</v>
      </c>
      <c r="AB180" s="4">
        <v>0</v>
      </c>
      <c r="AC180" s="4">
        <f t="shared" si="31"/>
        <v>0</v>
      </c>
      <c r="AD180" s="4"/>
      <c r="AE180" s="4"/>
    </row>
    <row r="181" spans="1:31" x14ac:dyDescent="0.25">
      <c r="A181" s="3" t="s">
        <v>26</v>
      </c>
      <c r="B181" s="3" t="s">
        <v>126</v>
      </c>
      <c r="C181" s="3" t="s">
        <v>79</v>
      </c>
      <c r="D181" s="3" t="s">
        <v>80</v>
      </c>
      <c r="E181" s="3" t="s">
        <v>81</v>
      </c>
      <c r="F181" s="3" t="s">
        <v>82</v>
      </c>
      <c r="G181" s="3" t="s">
        <v>40</v>
      </c>
      <c r="H181" s="3" t="s">
        <v>52</v>
      </c>
      <c r="I181" s="3" t="s">
        <v>31</v>
      </c>
      <c r="J181" s="3" t="s">
        <v>28</v>
      </c>
      <c r="K181" s="3" t="s">
        <v>28</v>
      </c>
      <c r="L181" s="4">
        <v>-13482</v>
      </c>
      <c r="M181" s="4">
        <v>0</v>
      </c>
      <c r="N181" s="4">
        <v>13482.000099999999</v>
      </c>
      <c r="O181" s="4">
        <f t="shared" si="26"/>
        <v>-26964.000099999997</v>
      </c>
      <c r="P181" s="4">
        <f>O181+O180</f>
        <v>-2826.7509000002683</v>
      </c>
      <c r="Q181" s="3" t="s">
        <v>126</v>
      </c>
      <c r="R181" s="3" t="s">
        <v>79</v>
      </c>
      <c r="S181" s="3" t="s">
        <v>80</v>
      </c>
      <c r="T181" s="3" t="str">
        <f t="shared" si="29"/>
        <v>OK010102</v>
      </c>
      <c r="U181" s="3" t="str">
        <f t="shared" si="30"/>
        <v>Õigusriigi ja õigusloome kvaliteedi tagamine</v>
      </c>
      <c r="V181" s="3" t="s">
        <v>40</v>
      </c>
      <c r="W181" s="3" t="s">
        <v>52</v>
      </c>
      <c r="X181" s="3" t="s">
        <v>31</v>
      </c>
      <c r="Y181" s="3" t="s">
        <v>28</v>
      </c>
      <c r="Z181" s="3" t="s">
        <v>28</v>
      </c>
      <c r="AA181" s="4">
        <v>0</v>
      </c>
      <c r="AB181" s="4">
        <v>0</v>
      </c>
      <c r="AC181" s="4">
        <f t="shared" si="31"/>
        <v>0</v>
      </c>
      <c r="AD181" s="4"/>
      <c r="AE181" s="4"/>
    </row>
    <row r="182" spans="1:31" x14ac:dyDescent="0.25">
      <c r="A182" s="3" t="s">
        <v>26</v>
      </c>
      <c r="B182" s="3" t="s">
        <v>126</v>
      </c>
      <c r="C182" s="3" t="s">
        <v>79</v>
      </c>
      <c r="D182" s="3" t="s">
        <v>80</v>
      </c>
      <c r="E182" s="3" t="s">
        <v>81</v>
      </c>
      <c r="F182" s="3" t="s">
        <v>82</v>
      </c>
      <c r="G182" s="3" t="s">
        <v>40</v>
      </c>
      <c r="H182" s="3" t="s">
        <v>41</v>
      </c>
      <c r="I182" s="3" t="s">
        <v>31</v>
      </c>
      <c r="J182" s="3" t="s">
        <v>28</v>
      </c>
      <c r="K182" s="3" t="s">
        <v>28</v>
      </c>
      <c r="L182" s="4">
        <v>-186862.92979999998</v>
      </c>
      <c r="M182" s="4">
        <v>-88838</v>
      </c>
      <c r="N182" s="4">
        <v>-129450.61960000001</v>
      </c>
      <c r="O182" s="4">
        <f t="shared" si="26"/>
        <v>-57412.310199999978</v>
      </c>
      <c r="P182" s="4">
        <f>O182</f>
        <v>-57412.310199999978</v>
      </c>
      <c r="Q182" s="3" t="s">
        <v>126</v>
      </c>
      <c r="R182" s="3" t="s">
        <v>79</v>
      </c>
      <c r="S182" s="3" t="s">
        <v>80</v>
      </c>
      <c r="T182" s="3" t="str">
        <f t="shared" si="29"/>
        <v>OK010102</v>
      </c>
      <c r="U182" s="3" t="str">
        <f t="shared" si="30"/>
        <v>Õigusriigi ja õigusloome kvaliteedi tagamine</v>
      </c>
      <c r="V182" s="3" t="s">
        <v>40</v>
      </c>
      <c r="W182" s="3" t="s">
        <v>41</v>
      </c>
      <c r="X182" s="3" t="s">
        <v>31</v>
      </c>
      <c r="Y182" s="3" t="s">
        <v>28</v>
      </c>
      <c r="Z182" s="3" t="s">
        <v>28</v>
      </c>
      <c r="AA182" s="4">
        <f>P182+P181</f>
        <v>-60239.061100000246</v>
      </c>
      <c r="AB182" s="4">
        <v>0</v>
      </c>
      <c r="AC182" s="4">
        <f t="shared" si="31"/>
        <v>-60239.061100000246</v>
      </c>
      <c r="AD182" s="4"/>
      <c r="AE182" s="34"/>
    </row>
    <row r="183" spans="1:31" x14ac:dyDescent="0.25">
      <c r="A183" s="3" t="s">
        <v>26</v>
      </c>
      <c r="B183" s="3" t="s">
        <v>126</v>
      </c>
      <c r="C183" s="3" t="s">
        <v>79</v>
      </c>
      <c r="D183" s="3" t="s">
        <v>80</v>
      </c>
      <c r="E183" s="3" t="s">
        <v>81</v>
      </c>
      <c r="F183" s="3" t="s">
        <v>82</v>
      </c>
      <c r="G183" s="3" t="s">
        <v>40</v>
      </c>
      <c r="H183" s="3" t="s">
        <v>40</v>
      </c>
      <c r="I183" s="3" t="s">
        <v>31</v>
      </c>
      <c r="J183" s="3" t="s">
        <v>28</v>
      </c>
      <c r="K183" s="3" t="s">
        <v>28</v>
      </c>
      <c r="L183" s="4">
        <v>0</v>
      </c>
      <c r="M183" s="4">
        <v>0</v>
      </c>
      <c r="N183" s="4">
        <v>0</v>
      </c>
      <c r="O183" s="4">
        <f t="shared" si="26"/>
        <v>0</v>
      </c>
      <c r="P183" s="4">
        <f>O183</f>
        <v>0</v>
      </c>
      <c r="Q183" s="3" t="s">
        <v>126</v>
      </c>
      <c r="R183" s="3" t="s">
        <v>79</v>
      </c>
      <c r="S183" s="3" t="s">
        <v>80</v>
      </c>
      <c r="T183" s="3" t="str">
        <f t="shared" si="29"/>
        <v>OK010102</v>
      </c>
      <c r="U183" s="3" t="str">
        <f t="shared" si="30"/>
        <v>Õigusriigi ja õigusloome kvaliteedi tagamine</v>
      </c>
      <c r="V183" s="3" t="s">
        <v>40</v>
      </c>
      <c r="W183" s="3" t="s">
        <v>40</v>
      </c>
      <c r="X183" s="3" t="s">
        <v>31</v>
      </c>
      <c r="Y183" s="3" t="s">
        <v>28</v>
      </c>
      <c r="Z183" s="3" t="s">
        <v>28</v>
      </c>
      <c r="AA183" s="4">
        <f t="shared" ref="AA183:AA196" si="32">P183</f>
        <v>0</v>
      </c>
      <c r="AB183" s="4">
        <v>0</v>
      </c>
      <c r="AC183" s="4">
        <f t="shared" si="31"/>
        <v>0</v>
      </c>
      <c r="AD183" s="4"/>
      <c r="AE183" s="4"/>
    </row>
    <row r="184" spans="1:31" x14ac:dyDescent="0.25">
      <c r="A184" s="3" t="s">
        <v>26</v>
      </c>
      <c r="B184" s="3" t="s">
        <v>126</v>
      </c>
      <c r="C184" s="3" t="s">
        <v>79</v>
      </c>
      <c r="D184" s="3" t="s">
        <v>80</v>
      </c>
      <c r="E184" s="3" t="s">
        <v>81</v>
      </c>
      <c r="F184" s="3" t="s">
        <v>82</v>
      </c>
      <c r="G184" s="3" t="s">
        <v>40</v>
      </c>
      <c r="H184" s="3" t="s">
        <v>53</v>
      </c>
      <c r="I184" s="3" t="s">
        <v>31</v>
      </c>
      <c r="J184" s="3" t="s">
        <v>56</v>
      </c>
      <c r="K184" s="3" t="s">
        <v>57</v>
      </c>
      <c r="L184" s="4">
        <v>-1727</v>
      </c>
      <c r="M184" s="4">
        <v>0</v>
      </c>
      <c r="N184" s="4">
        <v>-1726.51</v>
      </c>
      <c r="O184" s="4">
        <f t="shared" si="26"/>
        <v>-0.49000000000000909</v>
      </c>
      <c r="P184" s="4">
        <v>-0.49000000000000909</v>
      </c>
      <c r="Q184" s="3" t="s">
        <v>126</v>
      </c>
      <c r="R184" s="3" t="s">
        <v>79</v>
      </c>
      <c r="S184" s="3" t="s">
        <v>80</v>
      </c>
      <c r="T184" s="3" t="str">
        <f t="shared" si="29"/>
        <v>OK010102</v>
      </c>
      <c r="U184" s="3" t="str">
        <f t="shared" si="30"/>
        <v>Õigusriigi ja õigusloome kvaliteedi tagamine</v>
      </c>
      <c r="V184" s="3" t="s">
        <v>40</v>
      </c>
      <c r="W184" s="3" t="s">
        <v>53</v>
      </c>
      <c r="X184" s="3" t="s">
        <v>31</v>
      </c>
      <c r="Y184" s="3" t="s">
        <v>56</v>
      </c>
      <c r="Z184" s="3" t="s">
        <v>57</v>
      </c>
      <c r="AA184" s="4">
        <f t="shared" si="32"/>
        <v>-0.49000000000000909</v>
      </c>
      <c r="AB184" s="4">
        <v>0</v>
      </c>
      <c r="AC184" s="4">
        <f t="shared" si="31"/>
        <v>-0.49000000000000909</v>
      </c>
      <c r="AD184" s="4"/>
      <c r="AE184" s="4"/>
    </row>
    <row r="185" spans="1:31" x14ac:dyDescent="0.25">
      <c r="A185" s="3" t="s">
        <v>26</v>
      </c>
      <c r="B185" s="3" t="s">
        <v>127</v>
      </c>
      <c r="C185" s="3" t="s">
        <v>79</v>
      </c>
      <c r="D185" s="3" t="s">
        <v>80</v>
      </c>
      <c r="E185" s="3" t="s">
        <v>86</v>
      </c>
      <c r="F185" s="3" t="s">
        <v>87</v>
      </c>
      <c r="G185" s="3" t="s">
        <v>40</v>
      </c>
      <c r="H185" s="3" t="s">
        <v>43</v>
      </c>
      <c r="I185" s="3" t="s">
        <v>31</v>
      </c>
      <c r="J185" s="3" t="s">
        <v>28</v>
      </c>
      <c r="K185" s="3" t="s">
        <v>28</v>
      </c>
      <c r="L185" s="4">
        <v>-1396492.9997</v>
      </c>
      <c r="M185" s="4">
        <v>-24624</v>
      </c>
      <c r="N185" s="4">
        <v>-1377830.2474</v>
      </c>
      <c r="O185" s="4">
        <f t="shared" si="26"/>
        <v>-18662.752300000051</v>
      </c>
      <c r="P185" s="4">
        <f t="shared" ref="P185:P192" si="33">O185</f>
        <v>-18662.752300000051</v>
      </c>
      <c r="Q185" s="3" t="s">
        <v>127</v>
      </c>
      <c r="R185" s="3" t="s">
        <v>79</v>
      </c>
      <c r="S185" s="3" t="s">
        <v>80</v>
      </c>
      <c r="T185" s="3" t="str">
        <f t="shared" si="29"/>
        <v>OK010104</v>
      </c>
      <c r="U185" s="3" t="str">
        <f t="shared" si="30"/>
        <v>Konkurentsivõimelise ärikeskkonna tagamine</v>
      </c>
      <c r="V185" s="3" t="s">
        <v>40</v>
      </c>
      <c r="W185" s="3" t="s">
        <v>43</v>
      </c>
      <c r="X185" s="3" t="s">
        <v>31</v>
      </c>
      <c r="Y185" s="3" t="s">
        <v>28</v>
      </c>
      <c r="Z185" s="3" t="s">
        <v>28</v>
      </c>
      <c r="AA185" s="4">
        <f t="shared" si="32"/>
        <v>-18662.752300000051</v>
      </c>
      <c r="AB185" s="4">
        <v>0</v>
      </c>
      <c r="AC185" s="4">
        <f t="shared" si="31"/>
        <v>-18662.752300000051</v>
      </c>
      <c r="AD185" s="4"/>
      <c r="AE185" s="4"/>
    </row>
    <row r="186" spans="1:31" x14ac:dyDescent="0.25">
      <c r="A186" s="3" t="s">
        <v>26</v>
      </c>
      <c r="B186" s="3" t="s">
        <v>127</v>
      </c>
      <c r="C186" s="3" t="s">
        <v>79</v>
      </c>
      <c r="D186" s="3" t="s">
        <v>80</v>
      </c>
      <c r="E186" s="3" t="s">
        <v>86</v>
      </c>
      <c r="F186" s="3" t="s">
        <v>87</v>
      </c>
      <c r="G186" s="3" t="s">
        <v>40</v>
      </c>
      <c r="H186" s="3" t="s">
        <v>41</v>
      </c>
      <c r="I186" s="3" t="s">
        <v>31</v>
      </c>
      <c r="J186" s="3" t="s">
        <v>28</v>
      </c>
      <c r="K186" s="3" t="s">
        <v>28</v>
      </c>
      <c r="L186" s="4">
        <v>-90288.659700000004</v>
      </c>
      <c r="M186" s="4">
        <v>-17710</v>
      </c>
      <c r="N186" s="4">
        <v>-90071.429499999984</v>
      </c>
      <c r="O186" s="4">
        <f t="shared" ref="O186:O215" si="34">L186-N186</f>
        <v>-217.23020000001998</v>
      </c>
      <c r="P186" s="4">
        <f t="shared" si="33"/>
        <v>-217.23020000001998</v>
      </c>
      <c r="Q186" s="3" t="s">
        <v>127</v>
      </c>
      <c r="R186" s="3" t="s">
        <v>79</v>
      </c>
      <c r="S186" s="3" t="s">
        <v>80</v>
      </c>
      <c r="T186" s="3" t="str">
        <f t="shared" si="29"/>
        <v>OK010104</v>
      </c>
      <c r="U186" s="3" t="str">
        <f t="shared" si="30"/>
        <v>Konkurentsivõimelise ärikeskkonna tagamine</v>
      </c>
      <c r="V186" s="3" t="s">
        <v>40</v>
      </c>
      <c r="W186" s="3" t="s">
        <v>41</v>
      </c>
      <c r="X186" s="3" t="s">
        <v>31</v>
      </c>
      <c r="Y186" s="3" t="s">
        <v>28</v>
      </c>
      <c r="Z186" s="3" t="s">
        <v>28</v>
      </c>
      <c r="AA186" s="4">
        <f t="shared" si="32"/>
        <v>-217.23020000001998</v>
      </c>
      <c r="AB186" s="4">
        <v>0</v>
      </c>
      <c r="AC186" s="4">
        <f t="shared" si="31"/>
        <v>-217.23020000001998</v>
      </c>
      <c r="AD186" s="4"/>
      <c r="AE186" s="4"/>
    </row>
    <row r="187" spans="1:31" x14ac:dyDescent="0.25">
      <c r="A187" s="3" t="s">
        <v>26</v>
      </c>
      <c r="B187" s="3" t="s">
        <v>127</v>
      </c>
      <c r="C187" s="3" t="s">
        <v>79</v>
      </c>
      <c r="D187" s="3" t="s">
        <v>80</v>
      </c>
      <c r="E187" s="3" t="s">
        <v>86</v>
      </c>
      <c r="F187" s="3" t="s">
        <v>87</v>
      </c>
      <c r="G187" s="3" t="s">
        <v>40</v>
      </c>
      <c r="H187" s="3" t="s">
        <v>40</v>
      </c>
      <c r="I187" s="3" t="s">
        <v>31</v>
      </c>
      <c r="J187" s="3" t="s">
        <v>28</v>
      </c>
      <c r="K187" s="3" t="s">
        <v>28</v>
      </c>
      <c r="L187" s="4">
        <v>0</v>
      </c>
      <c r="M187" s="4">
        <v>0</v>
      </c>
      <c r="N187" s="4">
        <v>0</v>
      </c>
      <c r="O187" s="4">
        <f t="shared" si="34"/>
        <v>0</v>
      </c>
      <c r="P187" s="4">
        <f t="shared" si="33"/>
        <v>0</v>
      </c>
      <c r="Q187" s="3" t="s">
        <v>127</v>
      </c>
      <c r="R187" s="3" t="s">
        <v>79</v>
      </c>
      <c r="S187" s="3" t="s">
        <v>80</v>
      </c>
      <c r="T187" s="3" t="str">
        <f t="shared" si="29"/>
        <v>OK010104</v>
      </c>
      <c r="U187" s="3" t="str">
        <f t="shared" si="30"/>
        <v>Konkurentsivõimelise ärikeskkonna tagamine</v>
      </c>
      <c r="V187" s="3" t="s">
        <v>40</v>
      </c>
      <c r="W187" s="3" t="s">
        <v>40</v>
      </c>
      <c r="X187" s="3" t="s">
        <v>31</v>
      </c>
      <c r="Y187" s="3" t="s">
        <v>28</v>
      </c>
      <c r="Z187" s="3" t="s">
        <v>28</v>
      </c>
      <c r="AA187" s="4">
        <f t="shared" si="32"/>
        <v>0</v>
      </c>
      <c r="AB187" s="4">
        <v>0</v>
      </c>
      <c r="AC187" s="4">
        <f t="shared" si="31"/>
        <v>0</v>
      </c>
      <c r="AD187" s="4"/>
      <c r="AE187" s="4"/>
    </row>
    <row r="188" spans="1:31" x14ac:dyDescent="0.25">
      <c r="A188" s="3" t="s">
        <v>26</v>
      </c>
      <c r="B188" s="3" t="s">
        <v>127</v>
      </c>
      <c r="C188" s="3" t="s">
        <v>79</v>
      </c>
      <c r="D188" s="3" t="s">
        <v>80</v>
      </c>
      <c r="E188" s="3" t="s">
        <v>86</v>
      </c>
      <c r="F188" s="3" t="s">
        <v>87</v>
      </c>
      <c r="G188" s="3" t="s">
        <v>40</v>
      </c>
      <c r="H188" s="3" t="s">
        <v>53</v>
      </c>
      <c r="I188" s="3" t="s">
        <v>31</v>
      </c>
      <c r="J188" s="3" t="s">
        <v>56</v>
      </c>
      <c r="K188" s="3" t="s">
        <v>57</v>
      </c>
      <c r="L188" s="4">
        <v>-380.00000000000011</v>
      </c>
      <c r="M188" s="4">
        <v>0</v>
      </c>
      <c r="N188" s="4">
        <v>-380.00000000000011</v>
      </c>
      <c r="O188" s="4">
        <f t="shared" si="34"/>
        <v>0</v>
      </c>
      <c r="P188" s="4">
        <f t="shared" si="33"/>
        <v>0</v>
      </c>
      <c r="Q188" s="3" t="s">
        <v>127</v>
      </c>
      <c r="R188" s="3" t="s">
        <v>79</v>
      </c>
      <c r="S188" s="3" t="s">
        <v>80</v>
      </c>
      <c r="T188" s="3" t="str">
        <f t="shared" si="29"/>
        <v>OK010104</v>
      </c>
      <c r="U188" s="3" t="str">
        <f t="shared" si="30"/>
        <v>Konkurentsivõimelise ärikeskkonna tagamine</v>
      </c>
      <c r="V188" s="3" t="s">
        <v>40</v>
      </c>
      <c r="W188" s="3" t="s">
        <v>53</v>
      </c>
      <c r="X188" s="3" t="s">
        <v>31</v>
      </c>
      <c r="Y188" s="3" t="s">
        <v>56</v>
      </c>
      <c r="Z188" s="3" t="s">
        <v>57</v>
      </c>
      <c r="AA188" s="4">
        <f t="shared" si="32"/>
        <v>0</v>
      </c>
      <c r="AB188" s="4">
        <v>0</v>
      </c>
      <c r="AC188" s="4">
        <f t="shared" si="31"/>
        <v>0</v>
      </c>
      <c r="AD188" s="4"/>
      <c r="AE188" s="4"/>
    </row>
    <row r="189" spans="1:31" x14ac:dyDescent="0.25">
      <c r="A189" s="3" t="s">
        <v>26</v>
      </c>
      <c r="B189" s="3" t="s">
        <v>128</v>
      </c>
      <c r="C189" s="3" t="s">
        <v>79</v>
      </c>
      <c r="D189" s="3" t="s">
        <v>80</v>
      </c>
      <c r="E189" s="3" t="s">
        <v>86</v>
      </c>
      <c r="F189" s="3" t="s">
        <v>87</v>
      </c>
      <c r="G189" s="3" t="s">
        <v>40</v>
      </c>
      <c r="H189" s="3" t="s">
        <v>43</v>
      </c>
      <c r="I189" s="3" t="s">
        <v>31</v>
      </c>
      <c r="J189" s="3" t="s">
        <v>28</v>
      </c>
      <c r="K189" s="3" t="s">
        <v>28</v>
      </c>
      <c r="L189" s="4">
        <v>-2887412.2049914305</v>
      </c>
      <c r="M189" s="4">
        <v>-168736.99999999997</v>
      </c>
      <c r="N189" s="4">
        <v>-2849929.0178248612</v>
      </c>
      <c r="O189" s="4">
        <f t="shared" si="34"/>
        <v>-37483.187166569289</v>
      </c>
      <c r="P189" s="4">
        <f t="shared" si="33"/>
        <v>-37483.187166569289</v>
      </c>
      <c r="Q189" s="3" t="s">
        <v>128</v>
      </c>
      <c r="R189" s="3" t="s">
        <v>79</v>
      </c>
      <c r="S189" s="3" t="s">
        <v>80</v>
      </c>
      <c r="T189" s="3" t="str">
        <f t="shared" si="29"/>
        <v>OK010104</v>
      </c>
      <c r="U189" s="3" t="str">
        <f t="shared" si="30"/>
        <v>Konkurentsivõimelise ärikeskkonna tagamine</v>
      </c>
      <c r="V189" s="3" t="s">
        <v>40</v>
      </c>
      <c r="W189" s="3" t="s">
        <v>43</v>
      </c>
      <c r="X189" s="3" t="s">
        <v>31</v>
      </c>
      <c r="Y189" s="3" t="s">
        <v>28</v>
      </c>
      <c r="Z189" s="3" t="s">
        <v>28</v>
      </c>
      <c r="AA189" s="4">
        <f t="shared" si="32"/>
        <v>-37483.187166569289</v>
      </c>
      <c r="AB189" s="4">
        <v>0</v>
      </c>
      <c r="AC189" s="4">
        <f t="shared" si="31"/>
        <v>-37483.187166569289</v>
      </c>
      <c r="AD189" s="4"/>
      <c r="AE189" s="34"/>
    </row>
    <row r="190" spans="1:31" x14ac:dyDescent="0.25">
      <c r="A190" s="3" t="s">
        <v>26</v>
      </c>
      <c r="B190" s="3" t="s">
        <v>128</v>
      </c>
      <c r="C190" s="3" t="s">
        <v>79</v>
      </c>
      <c r="D190" s="3" t="s">
        <v>80</v>
      </c>
      <c r="E190" s="3" t="s">
        <v>86</v>
      </c>
      <c r="F190" s="3" t="s">
        <v>87</v>
      </c>
      <c r="G190" s="3" t="s">
        <v>40</v>
      </c>
      <c r="H190" s="3" t="s">
        <v>41</v>
      </c>
      <c r="I190" s="3" t="s">
        <v>31</v>
      </c>
      <c r="J190" s="3" t="s">
        <v>28</v>
      </c>
      <c r="K190" s="3" t="s">
        <v>28</v>
      </c>
      <c r="L190" s="4">
        <v>-342602.75814994285</v>
      </c>
      <c r="M190" s="4">
        <v>-164759</v>
      </c>
      <c r="N190" s="4">
        <v>-304507.68086288666</v>
      </c>
      <c r="O190" s="4">
        <f t="shared" si="34"/>
        <v>-38095.077287056192</v>
      </c>
      <c r="P190" s="4">
        <f>O190</f>
        <v>-38095.077287056192</v>
      </c>
      <c r="Q190" s="3" t="s">
        <v>128</v>
      </c>
      <c r="R190" s="3" t="s">
        <v>79</v>
      </c>
      <c r="S190" s="3" t="s">
        <v>80</v>
      </c>
      <c r="T190" s="3" t="str">
        <f t="shared" si="29"/>
        <v>OK010104</v>
      </c>
      <c r="U190" s="3" t="str">
        <f t="shared" si="30"/>
        <v>Konkurentsivõimelise ärikeskkonna tagamine</v>
      </c>
      <c r="V190" s="3" t="s">
        <v>40</v>
      </c>
      <c r="W190" s="3" t="s">
        <v>41</v>
      </c>
      <c r="X190" s="3" t="s">
        <v>31</v>
      </c>
      <c r="Y190" s="3" t="s">
        <v>28</v>
      </c>
      <c r="Z190" s="3" t="s">
        <v>28</v>
      </c>
      <c r="AA190" s="4">
        <f t="shared" si="32"/>
        <v>-38095.077287056192</v>
      </c>
      <c r="AB190" s="4">
        <v>0</v>
      </c>
      <c r="AC190" s="4">
        <f t="shared" si="31"/>
        <v>-38095.077287056192</v>
      </c>
      <c r="AD190" s="4"/>
      <c r="AE190" s="34"/>
    </row>
    <row r="191" spans="1:31" x14ac:dyDescent="0.25">
      <c r="A191" s="3" t="s">
        <v>26</v>
      </c>
      <c r="B191" s="3" t="s">
        <v>128</v>
      </c>
      <c r="C191" s="3" t="s">
        <v>79</v>
      </c>
      <c r="D191" s="3" t="s">
        <v>80</v>
      </c>
      <c r="E191" s="3" t="s">
        <v>86</v>
      </c>
      <c r="F191" s="3" t="s">
        <v>87</v>
      </c>
      <c r="G191" s="3" t="s">
        <v>40</v>
      </c>
      <c r="H191" s="3" t="s">
        <v>40</v>
      </c>
      <c r="I191" s="3" t="s">
        <v>31</v>
      </c>
      <c r="J191" s="3" t="s">
        <v>28</v>
      </c>
      <c r="K191" s="3" t="s">
        <v>28</v>
      </c>
      <c r="L191" s="4">
        <v>0</v>
      </c>
      <c r="M191" s="4">
        <v>0</v>
      </c>
      <c r="N191" s="4">
        <v>0</v>
      </c>
      <c r="O191" s="4">
        <f t="shared" si="34"/>
        <v>0</v>
      </c>
      <c r="P191" s="4">
        <f t="shared" si="33"/>
        <v>0</v>
      </c>
      <c r="Q191" s="3" t="s">
        <v>128</v>
      </c>
      <c r="R191" s="3" t="s">
        <v>79</v>
      </c>
      <c r="S191" s="3" t="s">
        <v>80</v>
      </c>
      <c r="T191" s="3" t="str">
        <f t="shared" si="29"/>
        <v>OK010104</v>
      </c>
      <c r="U191" s="3" t="str">
        <f t="shared" si="30"/>
        <v>Konkurentsivõimelise ärikeskkonna tagamine</v>
      </c>
      <c r="V191" s="3" t="s">
        <v>40</v>
      </c>
      <c r="W191" s="3" t="s">
        <v>40</v>
      </c>
      <c r="X191" s="3" t="s">
        <v>31</v>
      </c>
      <c r="Y191" s="3" t="s">
        <v>28</v>
      </c>
      <c r="Z191" s="3" t="s">
        <v>28</v>
      </c>
      <c r="AA191" s="4">
        <f t="shared" si="32"/>
        <v>0</v>
      </c>
      <c r="AB191" s="4">
        <v>0</v>
      </c>
      <c r="AC191" s="4">
        <f t="shared" si="31"/>
        <v>0</v>
      </c>
      <c r="AD191" s="4"/>
      <c r="AE191" s="4"/>
    </row>
    <row r="192" spans="1:31" x14ac:dyDescent="0.25">
      <c r="A192" s="3" t="s">
        <v>26</v>
      </c>
      <c r="B192" s="3" t="s">
        <v>128</v>
      </c>
      <c r="C192" s="3" t="s">
        <v>79</v>
      </c>
      <c r="D192" s="3" t="s">
        <v>80</v>
      </c>
      <c r="E192" s="3" t="s">
        <v>86</v>
      </c>
      <c r="F192" s="3" t="s">
        <v>87</v>
      </c>
      <c r="G192" s="3" t="s">
        <v>40</v>
      </c>
      <c r="H192" s="3" t="s">
        <v>53</v>
      </c>
      <c r="I192" s="3" t="s">
        <v>31</v>
      </c>
      <c r="J192" s="3" t="s">
        <v>56</v>
      </c>
      <c r="K192" s="3" t="s">
        <v>57</v>
      </c>
      <c r="L192" s="4">
        <v>-21583</v>
      </c>
      <c r="M192" s="4">
        <v>0</v>
      </c>
      <c r="N192" s="4">
        <v>-21583</v>
      </c>
      <c r="O192" s="4">
        <f t="shared" si="34"/>
        <v>0</v>
      </c>
      <c r="P192" s="4">
        <f t="shared" si="33"/>
        <v>0</v>
      </c>
      <c r="Q192" s="3" t="s">
        <v>128</v>
      </c>
      <c r="R192" s="3" t="s">
        <v>79</v>
      </c>
      <c r="S192" s="3" t="s">
        <v>80</v>
      </c>
      <c r="T192" s="3" t="str">
        <f t="shared" si="29"/>
        <v>OK010104</v>
      </c>
      <c r="U192" s="3" t="str">
        <f t="shared" si="30"/>
        <v>Konkurentsivõimelise ärikeskkonna tagamine</v>
      </c>
      <c r="V192" s="3" t="s">
        <v>40</v>
      </c>
      <c r="W192" s="3" t="s">
        <v>53</v>
      </c>
      <c r="X192" s="3" t="s">
        <v>31</v>
      </c>
      <c r="Y192" s="3" t="s">
        <v>56</v>
      </c>
      <c r="Z192" s="3" t="s">
        <v>57</v>
      </c>
      <c r="AA192" s="4">
        <f t="shared" si="32"/>
        <v>0</v>
      </c>
      <c r="AB192" s="4">
        <v>0</v>
      </c>
      <c r="AC192" s="4">
        <f t="shared" si="31"/>
        <v>0</v>
      </c>
      <c r="AD192" s="4"/>
      <c r="AE192" s="4"/>
    </row>
    <row r="193" spans="1:31" x14ac:dyDescent="0.25">
      <c r="A193" s="3" t="s">
        <v>26</v>
      </c>
      <c r="B193" s="3" t="s">
        <v>128</v>
      </c>
      <c r="C193" s="3" t="s">
        <v>79</v>
      </c>
      <c r="D193" s="3" t="s">
        <v>80</v>
      </c>
      <c r="E193" s="3" t="s">
        <v>86</v>
      </c>
      <c r="F193" s="3" t="s">
        <v>87</v>
      </c>
      <c r="G193" s="3" t="s">
        <v>40</v>
      </c>
      <c r="H193" s="3" t="s">
        <v>41</v>
      </c>
      <c r="I193" s="3" t="s">
        <v>31</v>
      </c>
      <c r="J193" s="3" t="s">
        <v>84</v>
      </c>
      <c r="K193" s="3" t="s">
        <v>85</v>
      </c>
      <c r="L193" s="4">
        <v>-364510.40546888101</v>
      </c>
      <c r="M193" s="4">
        <v>0</v>
      </c>
      <c r="N193" s="4">
        <v>-343997.81871767651</v>
      </c>
      <c r="O193" s="4">
        <f t="shared" si="34"/>
        <v>-20512.586751204508</v>
      </c>
      <c r="P193" s="4">
        <v>0</v>
      </c>
      <c r="Q193" s="3" t="s">
        <v>128</v>
      </c>
      <c r="R193" s="3" t="s">
        <v>79</v>
      </c>
      <c r="S193" s="3" t="s">
        <v>80</v>
      </c>
      <c r="T193" s="3" t="str">
        <f t="shared" si="29"/>
        <v>OK010104</v>
      </c>
      <c r="U193" s="3" t="str">
        <f t="shared" si="30"/>
        <v>Konkurentsivõimelise ärikeskkonna tagamine</v>
      </c>
      <c r="V193" s="3" t="s">
        <v>40</v>
      </c>
      <c r="W193" s="3" t="s">
        <v>41</v>
      </c>
      <c r="X193" s="3" t="s">
        <v>31</v>
      </c>
      <c r="Y193" s="3" t="s">
        <v>84</v>
      </c>
      <c r="Z193" s="3" t="s">
        <v>85</v>
      </c>
      <c r="AA193" s="4">
        <f t="shared" si="32"/>
        <v>0</v>
      </c>
      <c r="AB193" s="4">
        <v>0</v>
      </c>
      <c r="AC193" s="4">
        <f t="shared" si="31"/>
        <v>0</v>
      </c>
      <c r="AD193" s="4"/>
      <c r="AE193" s="4"/>
    </row>
    <row r="194" spans="1:31" x14ac:dyDescent="0.25">
      <c r="A194" s="3" t="s">
        <v>26</v>
      </c>
      <c r="B194" s="3" t="s">
        <v>128</v>
      </c>
      <c r="C194" s="3" t="s">
        <v>79</v>
      </c>
      <c r="D194" s="3" t="s">
        <v>80</v>
      </c>
      <c r="E194" s="3" t="s">
        <v>92</v>
      </c>
      <c r="F194" s="3" t="s">
        <v>93</v>
      </c>
      <c r="G194" s="3" t="s">
        <v>40</v>
      </c>
      <c r="H194" s="3" t="s">
        <v>43</v>
      </c>
      <c r="I194" s="3" t="s">
        <v>31</v>
      </c>
      <c r="J194" s="3" t="s">
        <v>28</v>
      </c>
      <c r="K194" s="3" t="s">
        <v>28</v>
      </c>
      <c r="L194" s="4">
        <v>-311371.79460856906</v>
      </c>
      <c r="M194" s="4">
        <v>-57742.999999999993</v>
      </c>
      <c r="N194" s="4">
        <v>-274821.82927513885</v>
      </c>
      <c r="O194" s="4">
        <f t="shared" si="34"/>
        <v>-36549.965333430213</v>
      </c>
      <c r="P194" s="4">
        <f>O194</f>
        <v>-36549.965333430213</v>
      </c>
      <c r="Q194" s="3" t="s">
        <v>128</v>
      </c>
      <c r="R194" s="3" t="s">
        <v>79</v>
      </c>
      <c r="S194" s="3" t="s">
        <v>80</v>
      </c>
      <c r="T194" s="3" t="str">
        <f t="shared" si="29"/>
        <v>OK010401</v>
      </c>
      <c r="U194" s="3" t="str">
        <f t="shared" si="30"/>
        <v>Õigusemõistmise ja õigusteenuste tagamine</v>
      </c>
      <c r="V194" s="3" t="s">
        <v>40</v>
      </c>
      <c r="W194" s="3" t="s">
        <v>43</v>
      </c>
      <c r="X194" s="3" t="s">
        <v>31</v>
      </c>
      <c r="Y194" s="3" t="s">
        <v>28</v>
      </c>
      <c r="Z194" s="3" t="s">
        <v>28</v>
      </c>
      <c r="AA194" s="4">
        <f t="shared" si="32"/>
        <v>-36549.965333430213</v>
      </c>
      <c r="AB194" s="4">
        <v>0</v>
      </c>
      <c r="AC194" s="4">
        <f t="shared" si="31"/>
        <v>-36549.965333430213</v>
      </c>
      <c r="AD194" s="4"/>
      <c r="AE194" s="34"/>
    </row>
    <row r="195" spans="1:31" x14ac:dyDescent="0.25">
      <c r="A195" s="3" t="s">
        <v>26</v>
      </c>
      <c r="B195" s="3" t="s">
        <v>128</v>
      </c>
      <c r="C195" s="3" t="s">
        <v>79</v>
      </c>
      <c r="D195" s="3" t="s">
        <v>80</v>
      </c>
      <c r="E195" s="3" t="s">
        <v>92</v>
      </c>
      <c r="F195" s="3" t="s">
        <v>93</v>
      </c>
      <c r="G195" s="3" t="s">
        <v>40</v>
      </c>
      <c r="H195" s="3" t="s">
        <v>41</v>
      </c>
      <c r="I195" s="3" t="s">
        <v>31</v>
      </c>
      <c r="J195" s="3" t="s">
        <v>28</v>
      </c>
      <c r="K195" s="3" t="s">
        <v>28</v>
      </c>
      <c r="L195" s="4">
        <v>-117497.01155005716</v>
      </c>
      <c r="M195" s="4">
        <v>1.0000000474974513E-4</v>
      </c>
      <c r="N195" s="4">
        <v>-61510.306437113373</v>
      </c>
      <c r="O195" s="4">
        <f t="shared" si="34"/>
        <v>-55986.705112943782</v>
      </c>
      <c r="P195" s="4">
        <f>O195</f>
        <v>-55986.705112943782</v>
      </c>
      <c r="Q195" s="3" t="s">
        <v>128</v>
      </c>
      <c r="R195" s="3" t="s">
        <v>79</v>
      </c>
      <c r="S195" s="3" t="s">
        <v>80</v>
      </c>
      <c r="T195" s="3" t="str">
        <f t="shared" si="29"/>
        <v>OK010401</v>
      </c>
      <c r="U195" s="3" t="str">
        <f t="shared" si="30"/>
        <v>Õigusemõistmise ja õigusteenuste tagamine</v>
      </c>
      <c r="V195" s="3" t="s">
        <v>40</v>
      </c>
      <c r="W195" s="3" t="s">
        <v>41</v>
      </c>
      <c r="X195" s="3" t="s">
        <v>31</v>
      </c>
      <c r="Y195" s="3" t="s">
        <v>28</v>
      </c>
      <c r="Z195" s="3" t="s">
        <v>28</v>
      </c>
      <c r="AA195" s="4">
        <f t="shared" si="32"/>
        <v>-55986.705112943782</v>
      </c>
      <c r="AB195" s="4">
        <v>0</v>
      </c>
      <c r="AC195" s="4">
        <f t="shared" si="31"/>
        <v>-55986.705112943782</v>
      </c>
      <c r="AD195" s="4"/>
      <c r="AE195" s="34"/>
    </row>
    <row r="196" spans="1:31" x14ac:dyDescent="0.25">
      <c r="A196" s="3" t="s">
        <v>26</v>
      </c>
      <c r="B196" s="3" t="s">
        <v>128</v>
      </c>
      <c r="C196" s="3" t="s">
        <v>79</v>
      </c>
      <c r="D196" s="3" t="s">
        <v>80</v>
      </c>
      <c r="E196" s="3" t="s">
        <v>92</v>
      </c>
      <c r="F196" s="3" t="s">
        <v>93</v>
      </c>
      <c r="G196" s="3" t="s">
        <v>40</v>
      </c>
      <c r="H196" s="3" t="s">
        <v>41</v>
      </c>
      <c r="I196" s="3" t="s">
        <v>31</v>
      </c>
      <c r="J196" s="3" t="s">
        <v>84</v>
      </c>
      <c r="K196" s="3" t="s">
        <v>85</v>
      </c>
      <c r="L196" s="4">
        <v>-9093.5944311189287</v>
      </c>
      <c r="M196" s="4">
        <v>0</v>
      </c>
      <c r="N196" s="4">
        <v>-2327.48098232352</v>
      </c>
      <c r="O196" s="4">
        <f t="shared" si="34"/>
        <v>-6766.1134487954087</v>
      </c>
      <c r="P196" s="4">
        <v>0</v>
      </c>
      <c r="Q196" s="3" t="s">
        <v>128</v>
      </c>
      <c r="R196" s="3" t="s">
        <v>79</v>
      </c>
      <c r="S196" s="3" t="s">
        <v>80</v>
      </c>
      <c r="T196" s="3" t="str">
        <f t="shared" si="29"/>
        <v>OK010401</v>
      </c>
      <c r="U196" s="3" t="str">
        <f t="shared" si="30"/>
        <v>Õigusemõistmise ja õigusteenuste tagamine</v>
      </c>
      <c r="V196" s="3" t="s">
        <v>40</v>
      </c>
      <c r="W196" s="3" t="s">
        <v>41</v>
      </c>
      <c r="X196" s="3" t="s">
        <v>31</v>
      </c>
      <c r="Y196" s="3" t="s">
        <v>84</v>
      </c>
      <c r="Z196" s="3" t="s">
        <v>85</v>
      </c>
      <c r="AA196" s="4">
        <f t="shared" si="32"/>
        <v>0</v>
      </c>
      <c r="AB196" s="4">
        <v>0</v>
      </c>
      <c r="AC196" s="4">
        <f t="shared" si="31"/>
        <v>0</v>
      </c>
      <c r="AD196" s="4"/>
      <c r="AE196" s="4"/>
    </row>
    <row r="197" spans="1:31" x14ac:dyDescent="0.25">
      <c r="A197" s="3" t="s">
        <v>26</v>
      </c>
      <c r="B197" s="3" t="s">
        <v>129</v>
      </c>
      <c r="C197" s="3" t="s">
        <v>28</v>
      </c>
      <c r="D197" s="3" t="s">
        <v>28</v>
      </c>
      <c r="E197" s="3" t="s">
        <v>28</v>
      </c>
      <c r="F197" s="3" t="s">
        <v>28</v>
      </c>
      <c r="G197" s="3" t="s">
        <v>29</v>
      </c>
      <c r="H197" s="3" t="s">
        <v>30</v>
      </c>
      <c r="I197" s="3" t="s">
        <v>31</v>
      </c>
      <c r="J197" s="3" t="s">
        <v>32</v>
      </c>
      <c r="K197" s="3" t="s">
        <v>33</v>
      </c>
      <c r="L197" s="4">
        <v>-4250236.7597000003</v>
      </c>
      <c r="M197" s="4">
        <v>-1885437</v>
      </c>
      <c r="N197" s="4">
        <v>-3114009</v>
      </c>
      <c r="O197" s="4">
        <f t="shared" si="34"/>
        <v>-1136227.7597000003</v>
      </c>
      <c r="P197" s="4">
        <v>-1136227.7597000003</v>
      </c>
      <c r="Q197" s="3" t="s">
        <v>129</v>
      </c>
      <c r="R197" s="3" t="s">
        <v>28</v>
      </c>
      <c r="S197" s="3" t="s">
        <v>28</v>
      </c>
      <c r="T197" s="3"/>
      <c r="U197" s="3"/>
      <c r="V197" s="3" t="s">
        <v>29</v>
      </c>
      <c r="W197" s="3" t="s">
        <v>30</v>
      </c>
      <c r="X197" s="3" t="s">
        <v>31</v>
      </c>
      <c r="Y197" s="3" t="s">
        <v>32</v>
      </c>
      <c r="Z197" s="3" t="s">
        <v>33</v>
      </c>
      <c r="AA197" s="4">
        <v>-1136227.7597000003</v>
      </c>
      <c r="AB197" s="4">
        <v>0</v>
      </c>
      <c r="AC197" s="4">
        <f t="shared" si="31"/>
        <v>-1136227.7597000003</v>
      </c>
      <c r="AD197" s="4"/>
      <c r="AE197" s="4"/>
    </row>
    <row r="198" spans="1:31" x14ac:dyDescent="0.25">
      <c r="A198" s="3" t="s">
        <v>26</v>
      </c>
      <c r="B198" s="3" t="s">
        <v>129</v>
      </c>
      <c r="C198" s="3" t="s">
        <v>28</v>
      </c>
      <c r="D198" s="3" t="s">
        <v>28</v>
      </c>
      <c r="E198" s="3" t="s">
        <v>28</v>
      </c>
      <c r="F198" s="3" t="s">
        <v>28</v>
      </c>
      <c r="G198" s="3" t="s">
        <v>29</v>
      </c>
      <c r="H198" s="3" t="s">
        <v>30</v>
      </c>
      <c r="I198" s="3" t="s">
        <v>31</v>
      </c>
      <c r="J198" s="3" t="s">
        <v>130</v>
      </c>
      <c r="K198" s="3" t="s">
        <v>131</v>
      </c>
      <c r="L198" s="4">
        <v>-900000</v>
      </c>
      <c r="M198" s="4">
        <v>0</v>
      </c>
      <c r="N198" s="4">
        <v>-891519</v>
      </c>
      <c r="O198" s="4">
        <f t="shared" si="34"/>
        <v>-8481</v>
      </c>
      <c r="P198" s="4">
        <v>0</v>
      </c>
      <c r="Q198" s="3" t="s">
        <v>129</v>
      </c>
      <c r="R198" s="3" t="s">
        <v>28</v>
      </c>
      <c r="S198" s="3" t="s">
        <v>28</v>
      </c>
      <c r="T198" s="3"/>
      <c r="U198" s="3"/>
      <c r="V198" s="3" t="s">
        <v>29</v>
      </c>
      <c r="W198" s="3" t="s">
        <v>30</v>
      </c>
      <c r="X198" s="3" t="s">
        <v>31</v>
      </c>
      <c r="Y198" s="3" t="s">
        <v>130</v>
      </c>
      <c r="Z198" s="3" t="s">
        <v>131</v>
      </c>
      <c r="AA198" s="4">
        <v>0</v>
      </c>
      <c r="AB198" s="4">
        <v>0</v>
      </c>
      <c r="AC198" s="4">
        <f t="shared" si="31"/>
        <v>0</v>
      </c>
      <c r="AD198" s="4"/>
      <c r="AE198" s="4"/>
    </row>
    <row r="199" spans="1:31" x14ac:dyDescent="0.25">
      <c r="A199" s="3" t="s">
        <v>26</v>
      </c>
      <c r="B199" s="3" t="s">
        <v>129</v>
      </c>
      <c r="C199" s="3" t="s">
        <v>28</v>
      </c>
      <c r="D199" s="3" t="s">
        <v>28</v>
      </c>
      <c r="E199" s="3" t="s">
        <v>28</v>
      </c>
      <c r="F199" s="3" t="s">
        <v>28</v>
      </c>
      <c r="G199" s="3" t="s">
        <v>29</v>
      </c>
      <c r="H199" s="3" t="s">
        <v>30</v>
      </c>
      <c r="I199" s="3" t="s">
        <v>31</v>
      </c>
      <c r="J199" s="3" t="s">
        <v>60</v>
      </c>
      <c r="K199" s="3" t="s">
        <v>61</v>
      </c>
      <c r="L199" s="4">
        <v>-204473</v>
      </c>
      <c r="M199" s="4">
        <v>0</v>
      </c>
      <c r="N199" s="4">
        <v>0</v>
      </c>
      <c r="O199" s="4">
        <f t="shared" si="34"/>
        <v>-204473</v>
      </c>
      <c r="P199" s="4">
        <v>-204473</v>
      </c>
      <c r="Q199" s="3" t="s">
        <v>129</v>
      </c>
      <c r="R199" s="3" t="s">
        <v>28</v>
      </c>
      <c r="S199" s="3" t="s">
        <v>28</v>
      </c>
      <c r="T199" s="3"/>
      <c r="U199" s="3"/>
      <c r="V199" s="3" t="s">
        <v>29</v>
      </c>
      <c r="W199" s="3" t="s">
        <v>30</v>
      </c>
      <c r="X199" s="3" t="s">
        <v>31</v>
      </c>
      <c r="Y199" s="3" t="s">
        <v>60</v>
      </c>
      <c r="Z199" s="3" t="s">
        <v>61</v>
      </c>
      <c r="AA199" s="4">
        <v>-204473</v>
      </c>
      <c r="AB199" s="4">
        <v>0</v>
      </c>
      <c r="AC199" s="4">
        <f t="shared" si="31"/>
        <v>-204473</v>
      </c>
      <c r="AD199" s="4"/>
      <c r="AE199" s="4"/>
    </row>
    <row r="200" spans="1:31" x14ac:dyDescent="0.25">
      <c r="A200" s="3" t="s">
        <v>26</v>
      </c>
      <c r="B200" s="3" t="s">
        <v>129</v>
      </c>
      <c r="C200" s="3" t="s">
        <v>36</v>
      </c>
      <c r="D200" s="3" t="s">
        <v>37</v>
      </c>
      <c r="E200" s="3" t="s">
        <v>46</v>
      </c>
      <c r="F200" s="3" t="s">
        <v>47</v>
      </c>
      <c r="G200" s="3" t="s">
        <v>40</v>
      </c>
      <c r="H200" s="3" t="s">
        <v>43</v>
      </c>
      <c r="I200" s="3" t="s">
        <v>31</v>
      </c>
      <c r="J200" s="3" t="s">
        <v>28</v>
      </c>
      <c r="K200" s="3" t="s">
        <v>28</v>
      </c>
      <c r="L200" s="4">
        <v>-10379182.490000023</v>
      </c>
      <c r="M200" s="4">
        <v>-583874</v>
      </c>
      <c r="N200" s="4">
        <v>-8954981.028599998</v>
      </c>
      <c r="O200" s="4">
        <f t="shared" si="34"/>
        <v>-1424201.4614000246</v>
      </c>
      <c r="P200" s="4">
        <v>-1424201.4614000239</v>
      </c>
      <c r="Q200" s="3" t="s">
        <v>129</v>
      </c>
      <c r="R200" s="3" t="s">
        <v>36</v>
      </c>
      <c r="S200" s="3" t="s">
        <v>37</v>
      </c>
      <c r="T200" s="3" t="s">
        <v>50</v>
      </c>
      <c r="U200" s="3" t="s">
        <v>51</v>
      </c>
      <c r="V200" s="3" t="s">
        <v>40</v>
      </c>
      <c r="W200" s="3" t="s">
        <v>43</v>
      </c>
      <c r="X200" s="3" t="s">
        <v>31</v>
      </c>
      <c r="Y200" s="3" t="s">
        <v>28</v>
      </c>
      <c r="Z200" s="3" t="s">
        <v>28</v>
      </c>
      <c r="AA200" s="4">
        <v>-1424201.4614000239</v>
      </c>
      <c r="AB200" s="4">
        <v>0</v>
      </c>
      <c r="AC200" s="4">
        <f t="shared" si="31"/>
        <v>-1424201.4614000239</v>
      </c>
      <c r="AD200" s="4"/>
      <c r="AE200" s="4"/>
    </row>
    <row r="201" spans="1:31" x14ac:dyDescent="0.25">
      <c r="A201" s="3" t="s">
        <v>26</v>
      </c>
      <c r="B201" s="3" t="s">
        <v>129</v>
      </c>
      <c r="C201" s="3" t="s">
        <v>36</v>
      </c>
      <c r="D201" s="3" t="s">
        <v>37</v>
      </c>
      <c r="E201" s="3" t="s">
        <v>46</v>
      </c>
      <c r="F201" s="3" t="s">
        <v>47</v>
      </c>
      <c r="G201" s="3" t="s">
        <v>40</v>
      </c>
      <c r="H201" s="3" t="s">
        <v>52</v>
      </c>
      <c r="I201" s="3" t="s">
        <v>31</v>
      </c>
      <c r="J201" s="3" t="s">
        <v>28</v>
      </c>
      <c r="K201" s="3" t="s">
        <v>28</v>
      </c>
      <c r="L201" s="4">
        <v>-3299.9999999999982</v>
      </c>
      <c r="M201" s="4">
        <v>0</v>
      </c>
      <c r="N201" s="4">
        <v>-3299.65</v>
      </c>
      <c r="O201" s="4">
        <f t="shared" si="34"/>
        <v>-0.34999999999809006</v>
      </c>
      <c r="P201" s="4">
        <v>-0.34999999999809006</v>
      </c>
      <c r="Q201" s="3" t="s">
        <v>129</v>
      </c>
      <c r="R201" s="3" t="s">
        <v>36</v>
      </c>
      <c r="S201" s="3" t="s">
        <v>37</v>
      </c>
      <c r="T201" s="3" t="s">
        <v>50</v>
      </c>
      <c r="U201" s="3" t="s">
        <v>51</v>
      </c>
      <c r="V201" s="3" t="s">
        <v>40</v>
      </c>
      <c r="W201" s="3" t="s">
        <v>52</v>
      </c>
      <c r="X201" s="3" t="s">
        <v>31</v>
      </c>
      <c r="Y201" s="3" t="s">
        <v>28</v>
      </c>
      <c r="Z201" s="3" t="s">
        <v>28</v>
      </c>
      <c r="AA201" s="4">
        <v>0</v>
      </c>
      <c r="AB201" s="4">
        <v>0</v>
      </c>
      <c r="AC201" s="4">
        <f t="shared" si="31"/>
        <v>0</v>
      </c>
      <c r="AD201" s="4"/>
      <c r="AE201" s="4"/>
    </row>
    <row r="202" spans="1:31" x14ac:dyDescent="0.25">
      <c r="A202" s="3" t="s">
        <v>26</v>
      </c>
      <c r="B202" s="3" t="s">
        <v>129</v>
      </c>
      <c r="C202" s="3" t="s">
        <v>36</v>
      </c>
      <c r="D202" s="3" t="s">
        <v>37</v>
      </c>
      <c r="E202" s="3" t="s">
        <v>46</v>
      </c>
      <c r="F202" s="3" t="s">
        <v>47</v>
      </c>
      <c r="G202" s="3" t="s">
        <v>40</v>
      </c>
      <c r="H202" s="3" t="s">
        <v>41</v>
      </c>
      <c r="I202" s="3" t="s">
        <v>31</v>
      </c>
      <c r="J202" s="3" t="s">
        <v>28</v>
      </c>
      <c r="K202" s="3" t="s">
        <v>28</v>
      </c>
      <c r="L202" s="4">
        <v>-23568072.263999999</v>
      </c>
      <c r="M202" s="4">
        <v>-8610887.9999999963</v>
      </c>
      <c r="N202" s="4">
        <v>-13959519.2785</v>
      </c>
      <c r="O202" s="4">
        <f t="shared" si="34"/>
        <v>-9608552.9854999986</v>
      </c>
      <c r="P202" s="4">
        <v>-9608552.9855000023</v>
      </c>
      <c r="Q202" s="3" t="s">
        <v>129</v>
      </c>
      <c r="R202" s="3" t="s">
        <v>36</v>
      </c>
      <c r="S202" s="3" t="s">
        <v>37</v>
      </c>
      <c r="T202" s="3" t="s">
        <v>50</v>
      </c>
      <c r="U202" s="3" t="s">
        <v>51</v>
      </c>
      <c r="V202" s="3" t="s">
        <v>40</v>
      </c>
      <c r="W202" s="3" t="s">
        <v>41</v>
      </c>
      <c r="X202" s="3" t="s">
        <v>31</v>
      </c>
      <c r="Y202" s="3" t="s">
        <v>28</v>
      </c>
      <c r="Z202" s="3" t="s">
        <v>28</v>
      </c>
      <c r="AA202" s="4">
        <v>-9608552.9855000023</v>
      </c>
      <c r="AB202" s="4">
        <v>0</v>
      </c>
      <c r="AC202" s="4">
        <f t="shared" si="31"/>
        <v>-9608552.9855000023</v>
      </c>
      <c r="AD202" s="4"/>
      <c r="AE202" s="4"/>
    </row>
    <row r="203" spans="1:31" x14ac:dyDescent="0.25">
      <c r="A203" s="3" t="s">
        <v>26</v>
      </c>
      <c r="B203" s="3" t="s">
        <v>129</v>
      </c>
      <c r="C203" s="3" t="s">
        <v>36</v>
      </c>
      <c r="D203" s="3" t="s">
        <v>37</v>
      </c>
      <c r="E203" s="3" t="s">
        <v>46</v>
      </c>
      <c r="F203" s="3" t="s">
        <v>47</v>
      </c>
      <c r="G203" s="3" t="s">
        <v>40</v>
      </c>
      <c r="H203" s="3" t="s">
        <v>41</v>
      </c>
      <c r="I203" s="3" t="s">
        <v>31</v>
      </c>
      <c r="J203" s="3" t="s">
        <v>84</v>
      </c>
      <c r="K203" s="3" t="s">
        <v>85</v>
      </c>
      <c r="L203" s="4">
        <v>-616998.81980000052</v>
      </c>
      <c r="M203" s="4">
        <v>0</v>
      </c>
      <c r="N203" s="4">
        <v>-569406.02859999985</v>
      </c>
      <c r="O203" s="4">
        <f t="shared" si="34"/>
        <v>-47592.791200000676</v>
      </c>
      <c r="P203" s="4">
        <v>0</v>
      </c>
      <c r="Q203" s="3" t="s">
        <v>129</v>
      </c>
      <c r="R203" s="3" t="s">
        <v>36</v>
      </c>
      <c r="S203" s="3" t="s">
        <v>37</v>
      </c>
      <c r="T203" s="3" t="s">
        <v>50</v>
      </c>
      <c r="U203" s="3" t="s">
        <v>51</v>
      </c>
      <c r="V203" s="3" t="s">
        <v>40</v>
      </c>
      <c r="W203" s="3" t="s">
        <v>41</v>
      </c>
      <c r="X203" s="3" t="s">
        <v>31</v>
      </c>
      <c r="Y203" s="3" t="s">
        <v>84</v>
      </c>
      <c r="Z203" s="3" t="s">
        <v>85</v>
      </c>
      <c r="AA203" s="4">
        <v>0</v>
      </c>
      <c r="AB203" s="4">
        <v>0</v>
      </c>
      <c r="AC203" s="4">
        <f t="shared" si="31"/>
        <v>0</v>
      </c>
      <c r="AD203" s="4"/>
      <c r="AE203" s="4"/>
    </row>
    <row r="204" spans="1:31" x14ac:dyDescent="0.25">
      <c r="A204" s="3" t="s">
        <v>26</v>
      </c>
      <c r="B204" s="3" t="s">
        <v>129</v>
      </c>
      <c r="C204" s="3" t="s">
        <v>36</v>
      </c>
      <c r="D204" s="3" t="s">
        <v>37</v>
      </c>
      <c r="E204" s="3" t="s">
        <v>46</v>
      </c>
      <c r="F204" s="3" t="s">
        <v>47</v>
      </c>
      <c r="G204" s="3" t="s">
        <v>40</v>
      </c>
      <c r="H204" s="3" t="s">
        <v>41</v>
      </c>
      <c r="I204" s="3" t="s">
        <v>31</v>
      </c>
      <c r="J204" s="3" t="s">
        <v>132</v>
      </c>
      <c r="K204" s="3" t="s">
        <v>133</v>
      </c>
      <c r="L204" s="4">
        <v>-55000</v>
      </c>
      <c r="M204" s="4">
        <v>0</v>
      </c>
      <c r="N204" s="4">
        <v>-54982.479999999981</v>
      </c>
      <c r="O204" s="4">
        <f t="shared" si="34"/>
        <v>-17.520000000018626</v>
      </c>
      <c r="P204" s="4">
        <v>0</v>
      </c>
      <c r="Q204" s="3" t="s">
        <v>129</v>
      </c>
      <c r="R204" s="3" t="s">
        <v>36</v>
      </c>
      <c r="S204" s="3" t="s">
        <v>37</v>
      </c>
      <c r="T204" s="3" t="s">
        <v>50</v>
      </c>
      <c r="U204" s="3" t="s">
        <v>51</v>
      </c>
      <c r="V204" s="3" t="s">
        <v>40</v>
      </c>
      <c r="W204" s="3" t="s">
        <v>41</v>
      </c>
      <c r="X204" s="3" t="s">
        <v>31</v>
      </c>
      <c r="Y204" s="3" t="s">
        <v>132</v>
      </c>
      <c r="Z204" s="3" t="s">
        <v>133</v>
      </c>
      <c r="AA204" s="4">
        <v>0</v>
      </c>
      <c r="AB204" s="4">
        <v>0</v>
      </c>
      <c r="AC204" s="4">
        <f t="shared" si="31"/>
        <v>0</v>
      </c>
      <c r="AD204" s="4"/>
      <c r="AE204" s="4"/>
    </row>
    <row r="205" spans="1:31" x14ac:dyDescent="0.25">
      <c r="A205" s="3" t="s">
        <v>26</v>
      </c>
      <c r="B205" s="3" t="s">
        <v>129</v>
      </c>
      <c r="C205" s="3" t="s">
        <v>36</v>
      </c>
      <c r="D205" s="3" t="s">
        <v>37</v>
      </c>
      <c r="E205" s="3" t="s">
        <v>46</v>
      </c>
      <c r="F205" s="3" t="s">
        <v>47</v>
      </c>
      <c r="G205" s="3" t="s">
        <v>40</v>
      </c>
      <c r="H205" s="3" t="s">
        <v>41</v>
      </c>
      <c r="I205" s="3" t="s">
        <v>31</v>
      </c>
      <c r="J205" s="3" t="s">
        <v>60</v>
      </c>
      <c r="K205" s="3" t="s">
        <v>61</v>
      </c>
      <c r="L205" s="4">
        <v>-51120.000000000022</v>
      </c>
      <c r="M205" s="4">
        <v>0</v>
      </c>
      <c r="N205" s="4">
        <v>0</v>
      </c>
      <c r="O205" s="4">
        <f t="shared" si="34"/>
        <v>-51120.000000000022</v>
      </c>
      <c r="P205" s="4">
        <v>-51120.000000000022</v>
      </c>
      <c r="Q205" s="3" t="s">
        <v>129</v>
      </c>
      <c r="R205" s="3" t="s">
        <v>36</v>
      </c>
      <c r="S205" s="3" t="s">
        <v>37</v>
      </c>
      <c r="T205" s="3" t="s">
        <v>50</v>
      </c>
      <c r="U205" s="3" t="s">
        <v>51</v>
      </c>
      <c r="V205" s="3" t="s">
        <v>40</v>
      </c>
      <c r="W205" s="3" t="s">
        <v>41</v>
      </c>
      <c r="X205" s="3" t="s">
        <v>31</v>
      </c>
      <c r="Y205" s="3" t="s">
        <v>60</v>
      </c>
      <c r="Z205" s="3" t="s">
        <v>61</v>
      </c>
      <c r="AA205" s="4">
        <v>-51120.000000000022</v>
      </c>
      <c r="AB205" s="4">
        <v>0</v>
      </c>
      <c r="AC205" s="4">
        <f t="shared" si="31"/>
        <v>-51120.000000000022</v>
      </c>
      <c r="AD205" s="4"/>
      <c r="AE205" s="4"/>
    </row>
    <row r="206" spans="1:31" x14ac:dyDescent="0.25">
      <c r="A206" s="3" t="s">
        <v>26</v>
      </c>
      <c r="B206" s="3" t="s">
        <v>129</v>
      </c>
      <c r="C206" s="3" t="s">
        <v>36</v>
      </c>
      <c r="D206" s="3" t="s">
        <v>37</v>
      </c>
      <c r="E206" s="3" t="s">
        <v>46</v>
      </c>
      <c r="F206" s="3" t="s">
        <v>47</v>
      </c>
      <c r="G206" s="3" t="s">
        <v>40</v>
      </c>
      <c r="H206" s="3" t="s">
        <v>41</v>
      </c>
      <c r="I206" s="3" t="s">
        <v>31</v>
      </c>
      <c r="J206" s="3" t="s">
        <v>134</v>
      </c>
      <c r="K206" s="3" t="s">
        <v>135</v>
      </c>
      <c r="L206" s="4">
        <v>-112688</v>
      </c>
      <c r="M206" s="4">
        <v>-112688</v>
      </c>
      <c r="N206" s="4">
        <v>-112688</v>
      </c>
      <c r="O206" s="4">
        <f t="shared" si="34"/>
        <v>0</v>
      </c>
      <c r="P206" s="4">
        <v>0</v>
      </c>
      <c r="Q206" s="3" t="s">
        <v>129</v>
      </c>
      <c r="R206" s="3" t="s">
        <v>36</v>
      </c>
      <c r="S206" s="3" t="s">
        <v>37</v>
      </c>
      <c r="T206" s="3" t="s">
        <v>50</v>
      </c>
      <c r="U206" s="3" t="s">
        <v>51</v>
      </c>
      <c r="V206" s="3" t="s">
        <v>40</v>
      </c>
      <c r="W206" s="3" t="s">
        <v>41</v>
      </c>
      <c r="X206" s="3" t="s">
        <v>31</v>
      </c>
      <c r="Y206" s="3" t="s">
        <v>134</v>
      </c>
      <c r="Z206" s="3" t="s">
        <v>135</v>
      </c>
      <c r="AA206" s="4">
        <v>0</v>
      </c>
      <c r="AB206" s="4">
        <v>0</v>
      </c>
      <c r="AC206" s="4">
        <f t="shared" si="31"/>
        <v>0</v>
      </c>
      <c r="AD206" s="4"/>
      <c r="AE206" s="4"/>
    </row>
    <row r="207" spans="1:31" x14ac:dyDescent="0.25">
      <c r="A207" s="3" t="s">
        <v>26</v>
      </c>
      <c r="B207" s="3" t="s">
        <v>136</v>
      </c>
      <c r="C207" s="3" t="s">
        <v>28</v>
      </c>
      <c r="D207" s="3" t="s">
        <v>28</v>
      </c>
      <c r="E207" s="3" t="s">
        <v>28</v>
      </c>
      <c r="F207" s="3" t="s">
        <v>28</v>
      </c>
      <c r="G207" s="3" t="s">
        <v>29</v>
      </c>
      <c r="H207" s="3" t="s">
        <v>30</v>
      </c>
      <c r="I207" s="3" t="s">
        <v>31</v>
      </c>
      <c r="J207" s="3" t="s">
        <v>32</v>
      </c>
      <c r="K207" s="3" t="s">
        <v>33</v>
      </c>
      <c r="L207" s="4">
        <v>-5518240.9993000012</v>
      </c>
      <c r="M207" s="4">
        <v>-720154.99989999994</v>
      </c>
      <c r="N207" s="4">
        <v>-4426482.7697999999</v>
      </c>
      <c r="O207" s="4">
        <f t="shared" si="34"/>
        <v>-1091758.2295000013</v>
      </c>
      <c r="P207" s="4">
        <v>-1091758.2294999999</v>
      </c>
      <c r="Q207" s="3" t="s">
        <v>136</v>
      </c>
      <c r="R207" s="3" t="s">
        <v>28</v>
      </c>
      <c r="S207" s="3" t="s">
        <v>28</v>
      </c>
      <c r="T207" s="3" t="s">
        <v>137</v>
      </c>
      <c r="U207" s="3"/>
      <c r="V207" s="3" t="s">
        <v>29</v>
      </c>
      <c r="W207" s="3" t="s">
        <v>30</v>
      </c>
      <c r="X207" s="3" t="s">
        <v>31</v>
      </c>
      <c r="Y207" s="3" t="s">
        <v>32</v>
      </c>
      <c r="Z207" s="3" t="s">
        <v>33</v>
      </c>
      <c r="AA207" s="4">
        <v>-800793</v>
      </c>
      <c r="AB207" s="4">
        <v>0</v>
      </c>
      <c r="AC207" s="4">
        <v>-800793</v>
      </c>
      <c r="AD207" s="4">
        <v>-290965</v>
      </c>
      <c r="AE207" s="4"/>
    </row>
    <row r="208" spans="1:31" x14ac:dyDescent="0.25">
      <c r="A208" s="3" t="s">
        <v>26</v>
      </c>
      <c r="B208" s="3" t="s">
        <v>136</v>
      </c>
      <c r="C208" s="3" t="s">
        <v>28</v>
      </c>
      <c r="D208" s="3" t="s">
        <v>28</v>
      </c>
      <c r="E208" s="3" t="s">
        <v>28</v>
      </c>
      <c r="F208" s="3" t="s">
        <v>28</v>
      </c>
      <c r="G208" s="3" t="s">
        <v>29</v>
      </c>
      <c r="H208" s="3" t="s">
        <v>30</v>
      </c>
      <c r="I208" s="3" t="s">
        <v>31</v>
      </c>
      <c r="J208" s="3" t="s">
        <v>130</v>
      </c>
      <c r="K208" s="3" t="s">
        <v>131</v>
      </c>
      <c r="L208" s="4">
        <v>-192000</v>
      </c>
      <c r="M208" s="4">
        <v>0</v>
      </c>
      <c r="N208" s="4">
        <v>-192000</v>
      </c>
      <c r="O208" s="4">
        <f t="shared" si="34"/>
        <v>0</v>
      </c>
      <c r="P208" s="4">
        <v>0</v>
      </c>
      <c r="Q208" s="3" t="s">
        <v>136</v>
      </c>
      <c r="R208" s="3" t="s">
        <v>28</v>
      </c>
      <c r="S208" s="3" t="s">
        <v>28</v>
      </c>
      <c r="T208" s="3"/>
      <c r="U208" s="3"/>
      <c r="V208" s="3"/>
      <c r="W208" s="3"/>
      <c r="X208" s="3"/>
      <c r="Y208" s="3"/>
      <c r="Z208" s="3"/>
      <c r="AA208" s="4">
        <v>0</v>
      </c>
      <c r="AB208" s="4">
        <v>0</v>
      </c>
      <c r="AC208" s="4">
        <v>0</v>
      </c>
      <c r="AD208" s="4"/>
      <c r="AE208" s="4"/>
    </row>
    <row r="209" spans="1:31" ht="27" x14ac:dyDescent="0.25">
      <c r="A209" s="3" t="s">
        <v>26</v>
      </c>
      <c r="B209" s="3" t="s">
        <v>136</v>
      </c>
      <c r="C209" s="3" t="s">
        <v>36</v>
      </c>
      <c r="D209" s="3" t="s">
        <v>37</v>
      </c>
      <c r="E209" s="3" t="s">
        <v>38</v>
      </c>
      <c r="F209" s="3" t="s">
        <v>39</v>
      </c>
      <c r="G209" s="3" t="s">
        <v>40</v>
      </c>
      <c r="H209" s="3" t="s">
        <v>43</v>
      </c>
      <c r="I209" s="23" t="s">
        <v>31</v>
      </c>
      <c r="J209" s="3"/>
      <c r="K209" s="3"/>
      <c r="L209" s="4">
        <v>-1286362.1939503464</v>
      </c>
      <c r="M209" s="4">
        <v>0</v>
      </c>
      <c r="N209" s="4">
        <v>-1285878.6584550925</v>
      </c>
      <c r="O209" s="4">
        <f t="shared" si="34"/>
        <v>-483.5354952539783</v>
      </c>
      <c r="P209" s="4">
        <v>-483.53549525380367</v>
      </c>
      <c r="Q209" s="3" t="s">
        <v>136</v>
      </c>
      <c r="R209" s="3" t="s">
        <v>36</v>
      </c>
      <c r="S209" s="3" t="s">
        <v>37</v>
      </c>
      <c r="T209" s="3" t="s">
        <v>38</v>
      </c>
      <c r="U209" s="3" t="s">
        <v>42</v>
      </c>
      <c r="V209" s="3" t="s">
        <v>40</v>
      </c>
      <c r="W209" s="3" t="s">
        <v>43</v>
      </c>
      <c r="X209" s="3" t="s">
        <v>31</v>
      </c>
      <c r="Y209" s="3" t="s">
        <v>28</v>
      </c>
      <c r="Z209" s="3" t="s">
        <v>28</v>
      </c>
      <c r="AA209" s="4">
        <v>-414.69</v>
      </c>
      <c r="AB209" s="4">
        <v>0</v>
      </c>
      <c r="AC209" s="4">
        <v>-414.69</v>
      </c>
      <c r="AD209" s="4"/>
      <c r="AE209" s="38" t="s">
        <v>101</v>
      </c>
    </row>
    <row r="210" spans="1:31" x14ac:dyDescent="0.25">
      <c r="A210" s="3" t="s">
        <v>26</v>
      </c>
      <c r="B210" s="3" t="s">
        <v>136</v>
      </c>
      <c r="C210" s="3"/>
      <c r="D210" s="3"/>
      <c r="E210" s="3"/>
      <c r="F210" s="3"/>
      <c r="G210" s="3"/>
      <c r="H210" s="3"/>
      <c r="I210" s="23"/>
      <c r="J210" s="3"/>
      <c r="K210" s="3"/>
      <c r="L210" s="4"/>
      <c r="M210" s="4"/>
      <c r="N210" s="4"/>
      <c r="O210" s="4"/>
      <c r="P210" s="4"/>
      <c r="Q210" s="3" t="s">
        <v>136</v>
      </c>
      <c r="R210" s="3" t="s">
        <v>36</v>
      </c>
      <c r="S210" s="3" t="s">
        <v>37</v>
      </c>
      <c r="T210" s="3" t="s">
        <v>48</v>
      </c>
      <c r="U210" s="3" t="s">
        <v>49</v>
      </c>
      <c r="V210" s="3" t="s">
        <v>40</v>
      </c>
      <c r="W210" s="3" t="s">
        <v>43</v>
      </c>
      <c r="X210" s="3" t="s">
        <v>31</v>
      </c>
      <c r="Y210" s="3"/>
      <c r="Z210" s="3"/>
      <c r="AA210" s="4">
        <v>-68.849999999999994</v>
      </c>
      <c r="AB210" s="4"/>
      <c r="AC210" s="4">
        <v>-68.849999999999994</v>
      </c>
      <c r="AD210" s="4"/>
      <c r="AE210" s="38"/>
    </row>
    <row r="211" spans="1:31" ht="27" x14ac:dyDescent="0.25">
      <c r="A211" s="3" t="s">
        <v>26</v>
      </c>
      <c r="B211" s="3" t="s">
        <v>136</v>
      </c>
      <c r="C211" s="3" t="s">
        <v>36</v>
      </c>
      <c r="D211" s="3" t="s">
        <v>37</v>
      </c>
      <c r="E211" s="3" t="s">
        <v>38</v>
      </c>
      <c r="F211" s="3" t="s">
        <v>39</v>
      </c>
      <c r="G211" s="3" t="s">
        <v>40</v>
      </c>
      <c r="H211" s="3" t="s">
        <v>52</v>
      </c>
      <c r="I211" s="23" t="s">
        <v>31</v>
      </c>
      <c r="J211" s="3" t="s">
        <v>28</v>
      </c>
      <c r="K211" s="3" t="s">
        <v>28</v>
      </c>
      <c r="L211" s="4">
        <v>-4991.875</v>
      </c>
      <c r="M211" s="4">
        <v>0</v>
      </c>
      <c r="N211" s="4">
        <v>-4637.8311714700003</v>
      </c>
      <c r="O211" s="4">
        <f t="shared" si="34"/>
        <v>-354.0438285299997</v>
      </c>
      <c r="P211" s="4">
        <f>+O211</f>
        <v>-354.0438285299997</v>
      </c>
      <c r="Q211" s="3" t="s">
        <v>136</v>
      </c>
      <c r="R211" s="3" t="s">
        <v>36</v>
      </c>
      <c r="S211" s="3" t="s">
        <v>37</v>
      </c>
      <c r="T211" s="3" t="s">
        <v>38</v>
      </c>
      <c r="U211" s="3" t="s">
        <v>42</v>
      </c>
      <c r="V211" s="3" t="s">
        <v>40</v>
      </c>
      <c r="W211" s="3" t="s">
        <v>52</v>
      </c>
      <c r="X211" s="3" t="s">
        <v>31</v>
      </c>
      <c r="Y211" s="3" t="s">
        <v>28</v>
      </c>
      <c r="Z211" s="3" t="s">
        <v>28</v>
      </c>
      <c r="AA211" s="4">
        <v>-200.96</v>
      </c>
      <c r="AB211" s="4">
        <v>0</v>
      </c>
      <c r="AC211" s="4">
        <v>-200.96</v>
      </c>
      <c r="AD211" s="4"/>
      <c r="AE211" s="38" t="s">
        <v>101</v>
      </c>
    </row>
    <row r="212" spans="1:31" x14ac:dyDescent="0.25">
      <c r="A212" s="3" t="s">
        <v>26</v>
      </c>
      <c r="B212" s="3" t="s">
        <v>136</v>
      </c>
      <c r="C212" s="3"/>
      <c r="D212" s="3"/>
      <c r="E212" s="3"/>
      <c r="F212" s="3"/>
      <c r="G212" s="3"/>
      <c r="H212" s="3"/>
      <c r="I212" s="23"/>
      <c r="J212" s="3"/>
      <c r="K212" s="3"/>
      <c r="L212" s="4"/>
      <c r="M212" s="4"/>
      <c r="N212" s="4"/>
      <c r="O212" s="4"/>
      <c r="P212" s="4"/>
      <c r="Q212" s="3" t="s">
        <v>136</v>
      </c>
      <c r="R212" s="3" t="s">
        <v>36</v>
      </c>
      <c r="S212" s="3" t="s">
        <v>37</v>
      </c>
      <c r="T212" s="3" t="s">
        <v>48</v>
      </c>
      <c r="U212" s="3" t="s">
        <v>49</v>
      </c>
      <c r="V212" s="3" t="s">
        <v>40</v>
      </c>
      <c r="W212" s="3" t="s">
        <v>52</v>
      </c>
      <c r="X212" s="3" t="s">
        <v>31</v>
      </c>
      <c r="Y212" s="3"/>
      <c r="Z212" s="3"/>
      <c r="AA212" s="4">
        <v>-153.08000000000001</v>
      </c>
      <c r="AB212" s="4"/>
      <c r="AC212" s="4">
        <v>-153.08000000000001</v>
      </c>
      <c r="AD212" s="4"/>
      <c r="AE212" s="38"/>
    </row>
    <row r="213" spans="1:31" ht="27" x14ac:dyDescent="0.25">
      <c r="A213" s="3" t="s">
        <v>26</v>
      </c>
      <c r="B213" s="3" t="s">
        <v>136</v>
      </c>
      <c r="C213" s="3" t="s">
        <v>36</v>
      </c>
      <c r="D213" s="3" t="s">
        <v>37</v>
      </c>
      <c r="E213" s="3" t="s">
        <v>38</v>
      </c>
      <c r="F213" s="3" t="s">
        <v>39</v>
      </c>
      <c r="G213" s="3" t="s">
        <v>40</v>
      </c>
      <c r="H213" s="3" t="s">
        <v>41</v>
      </c>
      <c r="I213" s="3" t="s">
        <v>31</v>
      </c>
      <c r="J213" s="3" t="s">
        <v>28</v>
      </c>
      <c r="K213" s="3" t="s">
        <v>28</v>
      </c>
      <c r="L213" s="4">
        <v>-470715.22630061698</v>
      </c>
      <c r="M213" s="4">
        <v>0</v>
      </c>
      <c r="N213" s="4">
        <v>-426938.89803822944</v>
      </c>
      <c r="O213" s="4">
        <f t="shared" si="34"/>
        <v>-43776.328262387542</v>
      </c>
      <c r="P213" s="4">
        <v>-43776.328262387717</v>
      </c>
      <c r="Q213" s="3" t="s">
        <v>136</v>
      </c>
      <c r="R213" s="3" t="s">
        <v>36</v>
      </c>
      <c r="S213" s="3" t="s">
        <v>37</v>
      </c>
      <c r="T213" s="3" t="s">
        <v>38</v>
      </c>
      <c r="U213" s="3" t="s">
        <v>42</v>
      </c>
      <c r="V213" s="3" t="s">
        <v>40</v>
      </c>
      <c r="W213" s="3" t="s">
        <v>41</v>
      </c>
      <c r="X213" s="3" t="s">
        <v>31</v>
      </c>
      <c r="Y213" s="3" t="s">
        <v>28</v>
      </c>
      <c r="Z213" s="3" t="s">
        <v>28</v>
      </c>
      <c r="AA213" s="4">
        <v>-11937.83</v>
      </c>
      <c r="AB213" s="4">
        <v>0</v>
      </c>
      <c r="AC213" s="4">
        <v>-11937.83</v>
      </c>
      <c r="AD213" s="4"/>
      <c r="AE213" s="38" t="s">
        <v>101</v>
      </c>
    </row>
    <row r="214" spans="1:31" x14ac:dyDescent="0.25">
      <c r="A214" s="3" t="s">
        <v>26</v>
      </c>
      <c r="B214" s="3" t="s">
        <v>136</v>
      </c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3" t="s">
        <v>136</v>
      </c>
      <c r="R214" s="3" t="s">
        <v>36</v>
      </c>
      <c r="S214" s="3" t="s">
        <v>37</v>
      </c>
      <c r="T214" s="3" t="s">
        <v>48</v>
      </c>
      <c r="U214" s="3" t="s">
        <v>49</v>
      </c>
      <c r="V214" s="3" t="s">
        <v>40</v>
      </c>
      <c r="W214" s="3" t="s">
        <v>41</v>
      </c>
      <c r="X214" s="3" t="s">
        <v>31</v>
      </c>
      <c r="Y214" s="3"/>
      <c r="Z214" s="3"/>
      <c r="AA214" s="4">
        <v>-31838.49</v>
      </c>
      <c r="AB214" s="4"/>
      <c r="AC214" s="4">
        <v>-31838.49</v>
      </c>
      <c r="AD214" s="4"/>
      <c r="AE214" s="38"/>
    </row>
    <row r="215" spans="1:31" ht="27" x14ac:dyDescent="0.25">
      <c r="A215" s="3" t="s">
        <v>26</v>
      </c>
      <c r="B215" s="3" t="s">
        <v>136</v>
      </c>
      <c r="C215" s="3" t="s">
        <v>36</v>
      </c>
      <c r="D215" s="3" t="s">
        <v>37</v>
      </c>
      <c r="E215" s="3" t="s">
        <v>46</v>
      </c>
      <c r="F215" s="3" t="s">
        <v>47</v>
      </c>
      <c r="G215" s="3" t="s">
        <v>40</v>
      </c>
      <c r="H215" s="3" t="s">
        <v>43</v>
      </c>
      <c r="I215" s="3" t="s">
        <v>31</v>
      </c>
      <c r="J215" s="3" t="s">
        <v>28</v>
      </c>
      <c r="K215" s="3" t="s">
        <v>28</v>
      </c>
      <c r="L215" s="4">
        <v>-9139395.0593514182</v>
      </c>
      <c r="M215" s="4">
        <v>0</v>
      </c>
      <c r="N215" s="4">
        <v>-9043703.8427344915</v>
      </c>
      <c r="O215" s="4">
        <f t="shared" si="34"/>
        <v>-95691.216616926715</v>
      </c>
      <c r="P215" s="4">
        <v>-95691.216616928112</v>
      </c>
      <c r="Q215" s="3" t="s">
        <v>136</v>
      </c>
      <c r="R215" s="3" t="s">
        <v>36</v>
      </c>
      <c r="S215" s="3" t="s">
        <v>37</v>
      </c>
      <c r="T215" s="33" t="s">
        <v>38</v>
      </c>
      <c r="U215" s="3" t="s">
        <v>42</v>
      </c>
      <c r="V215" s="3" t="s">
        <v>40</v>
      </c>
      <c r="W215" s="3" t="s">
        <v>43</v>
      </c>
      <c r="X215" s="3" t="s">
        <v>31</v>
      </c>
      <c r="Y215" s="3" t="s">
        <v>28</v>
      </c>
      <c r="Z215" s="3" t="s">
        <v>28</v>
      </c>
      <c r="AA215" s="4">
        <v>-45315.89</v>
      </c>
      <c r="AB215" s="4">
        <v>0</v>
      </c>
      <c r="AC215" s="4">
        <v>-45315.89</v>
      </c>
      <c r="AD215" s="4"/>
      <c r="AE215" s="38" t="s">
        <v>101</v>
      </c>
    </row>
    <row r="216" spans="1:31" x14ac:dyDescent="0.25">
      <c r="A216" s="3" t="s">
        <v>26</v>
      </c>
      <c r="B216" s="3" t="s">
        <v>136</v>
      </c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3" t="s">
        <v>136</v>
      </c>
      <c r="R216" s="3" t="s">
        <v>36</v>
      </c>
      <c r="S216" s="3" t="s">
        <v>37</v>
      </c>
      <c r="T216" s="33" t="s">
        <v>48</v>
      </c>
      <c r="U216" s="3" t="s">
        <v>49</v>
      </c>
      <c r="V216" s="3" t="s">
        <v>40</v>
      </c>
      <c r="W216" s="3" t="s">
        <v>43</v>
      </c>
      <c r="X216" s="3" t="s">
        <v>31</v>
      </c>
      <c r="Y216" s="3"/>
      <c r="Z216" s="3"/>
      <c r="AA216" s="4">
        <v>-1.1499999999999999</v>
      </c>
      <c r="AB216" s="4"/>
      <c r="AC216" s="4">
        <v>-1.1499999999999999</v>
      </c>
      <c r="AD216" s="4"/>
      <c r="AE216" s="38"/>
    </row>
    <row r="217" spans="1:31" x14ac:dyDescent="0.25">
      <c r="A217" s="3" t="s">
        <v>26</v>
      </c>
      <c r="B217" s="3" t="s">
        <v>136</v>
      </c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  <c r="P217" s="4"/>
      <c r="Q217" s="3" t="s">
        <v>136</v>
      </c>
      <c r="R217" s="3" t="s">
        <v>36</v>
      </c>
      <c r="S217" s="3" t="s">
        <v>37</v>
      </c>
      <c r="T217" s="33" t="s">
        <v>50</v>
      </c>
      <c r="U217" s="3" t="s">
        <v>51</v>
      </c>
      <c r="V217" s="3" t="s">
        <v>40</v>
      </c>
      <c r="W217" s="3" t="s">
        <v>43</v>
      </c>
      <c r="X217" s="3" t="s">
        <v>31</v>
      </c>
      <c r="Y217" s="3"/>
      <c r="Z217" s="3"/>
      <c r="AA217" s="4">
        <v>-50374.17</v>
      </c>
      <c r="AB217" s="4"/>
      <c r="AC217" s="4">
        <v>-50374.17</v>
      </c>
      <c r="AD217" s="4"/>
      <c r="AE217" s="38"/>
    </row>
    <row r="218" spans="1:31" ht="27" x14ac:dyDescent="0.25">
      <c r="A218" s="3" t="s">
        <v>26</v>
      </c>
      <c r="B218" s="3" t="s">
        <v>136</v>
      </c>
      <c r="C218" s="3" t="s">
        <v>36</v>
      </c>
      <c r="D218" s="3" t="s">
        <v>37</v>
      </c>
      <c r="E218" s="3" t="s">
        <v>46</v>
      </c>
      <c r="F218" s="3" t="s">
        <v>47</v>
      </c>
      <c r="G218" s="3" t="s">
        <v>40</v>
      </c>
      <c r="H218" s="3" t="s">
        <v>52</v>
      </c>
      <c r="I218" s="3" t="s">
        <v>31</v>
      </c>
      <c r="J218" s="3" t="s">
        <v>28</v>
      </c>
      <c r="K218" s="3" t="s">
        <v>28</v>
      </c>
      <c r="L218" s="4">
        <v>-27102.25</v>
      </c>
      <c r="M218" s="4">
        <v>0</v>
      </c>
      <c r="N218" s="4">
        <v>-22118.119694790003</v>
      </c>
      <c r="O218" s="4">
        <f t="shared" ref="O218" si="35">L218-N218</f>
        <v>-4984.1303052099975</v>
      </c>
      <c r="P218" s="4">
        <f>+O218</f>
        <v>-4984.1303052099975</v>
      </c>
      <c r="Q218" s="3" t="s">
        <v>136</v>
      </c>
      <c r="R218" s="3" t="s">
        <v>36</v>
      </c>
      <c r="S218" s="3" t="s">
        <v>37</v>
      </c>
      <c r="T218" s="33" t="s">
        <v>38</v>
      </c>
      <c r="U218" s="3" t="s">
        <v>42</v>
      </c>
      <c r="V218" s="3" t="s">
        <v>40</v>
      </c>
      <c r="W218" s="3" t="s">
        <v>52</v>
      </c>
      <c r="X218" s="3" t="s">
        <v>31</v>
      </c>
      <c r="Y218" s="3" t="s">
        <v>28</v>
      </c>
      <c r="Z218" s="3" t="s">
        <v>28</v>
      </c>
      <c r="AA218" s="4">
        <v>-1085.83</v>
      </c>
      <c r="AB218" s="4">
        <v>0</v>
      </c>
      <c r="AC218" s="4">
        <v>-1085.83</v>
      </c>
      <c r="AD218" s="4"/>
      <c r="AE218" s="38" t="s">
        <v>101</v>
      </c>
    </row>
    <row r="219" spans="1:31" x14ac:dyDescent="0.25">
      <c r="A219" s="3" t="s">
        <v>26</v>
      </c>
      <c r="B219" s="3" t="s">
        <v>136</v>
      </c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3" t="s">
        <v>136</v>
      </c>
      <c r="R219" s="3" t="s">
        <v>36</v>
      </c>
      <c r="S219" s="3" t="s">
        <v>37</v>
      </c>
      <c r="T219" s="33" t="s">
        <v>48</v>
      </c>
      <c r="U219" s="3" t="s">
        <v>49</v>
      </c>
      <c r="V219" s="3" t="s">
        <v>40</v>
      </c>
      <c r="W219" s="3" t="s">
        <v>52</v>
      </c>
      <c r="X219" s="3" t="s">
        <v>31</v>
      </c>
      <c r="Y219" s="3"/>
      <c r="Z219" s="3"/>
      <c r="AA219" s="4">
        <v>-3.95</v>
      </c>
      <c r="AB219" s="4"/>
      <c r="AC219" s="4">
        <v>-3.95</v>
      </c>
      <c r="AD219" s="4"/>
      <c r="AE219" s="38"/>
    </row>
    <row r="220" spans="1:31" x14ac:dyDescent="0.25">
      <c r="A220" s="3" t="s">
        <v>26</v>
      </c>
      <c r="B220" s="3" t="s">
        <v>136</v>
      </c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  <c r="P220" s="4"/>
      <c r="Q220" s="3" t="s">
        <v>136</v>
      </c>
      <c r="R220" s="3" t="s">
        <v>36</v>
      </c>
      <c r="S220" s="3" t="s">
        <v>37</v>
      </c>
      <c r="T220" s="33" t="s">
        <v>50</v>
      </c>
      <c r="U220" s="3" t="s">
        <v>51</v>
      </c>
      <c r="V220" s="3" t="s">
        <v>40</v>
      </c>
      <c r="W220" s="3" t="s">
        <v>52</v>
      </c>
      <c r="X220" s="3" t="s">
        <v>31</v>
      </c>
      <c r="Y220" s="3"/>
      <c r="Z220" s="3"/>
      <c r="AA220" s="4">
        <v>-3894.35</v>
      </c>
      <c r="AB220" s="4"/>
      <c r="AC220" s="4">
        <v>-3894.35</v>
      </c>
      <c r="AD220" s="4"/>
      <c r="AE220" s="38"/>
    </row>
    <row r="221" spans="1:31" ht="27" x14ac:dyDescent="0.25">
      <c r="A221" s="3" t="s">
        <v>26</v>
      </c>
      <c r="B221" s="3" t="s">
        <v>136</v>
      </c>
      <c r="C221" s="3" t="s">
        <v>36</v>
      </c>
      <c r="D221" s="3" t="s">
        <v>37</v>
      </c>
      <c r="E221" s="3" t="s">
        <v>46</v>
      </c>
      <c r="F221" s="3" t="s">
        <v>47</v>
      </c>
      <c r="G221" s="3" t="s">
        <v>40</v>
      </c>
      <c r="H221" s="3" t="s">
        <v>41</v>
      </c>
      <c r="I221" s="3" t="s">
        <v>31</v>
      </c>
      <c r="J221" s="3" t="s">
        <v>28</v>
      </c>
      <c r="K221" s="3" t="s">
        <v>28</v>
      </c>
      <c r="L221" s="4">
        <v>-6282041.6494921464</v>
      </c>
      <c r="M221" s="4">
        <v>0</v>
      </c>
      <c r="N221" s="4">
        <v>-6000074.5560725899</v>
      </c>
      <c r="O221" s="4">
        <v>-281967.09341955662</v>
      </c>
      <c r="P221" s="4">
        <v>-281967.09341955761</v>
      </c>
      <c r="Q221" s="3" t="s">
        <v>136</v>
      </c>
      <c r="R221" s="3" t="s">
        <v>36</v>
      </c>
      <c r="S221" s="3" t="s">
        <v>37</v>
      </c>
      <c r="T221" s="33" t="s">
        <v>38</v>
      </c>
      <c r="U221" s="3" t="s">
        <v>42</v>
      </c>
      <c r="V221" s="3" t="s">
        <v>40</v>
      </c>
      <c r="W221" s="3" t="s">
        <v>41</v>
      </c>
      <c r="X221" s="3" t="s">
        <v>31</v>
      </c>
      <c r="Y221" s="3" t="s">
        <v>28</v>
      </c>
      <c r="Z221" s="3" t="s">
        <v>28</v>
      </c>
      <c r="AA221" s="4">
        <v>-499.88</v>
      </c>
      <c r="AB221" s="4">
        <v>0</v>
      </c>
      <c r="AC221" s="4">
        <v>-499.88</v>
      </c>
      <c r="AD221" s="4"/>
      <c r="AE221" s="38" t="s">
        <v>101</v>
      </c>
    </row>
    <row r="222" spans="1:31" x14ac:dyDescent="0.25">
      <c r="A222" s="3" t="s">
        <v>26</v>
      </c>
      <c r="B222" s="3" t="s">
        <v>136</v>
      </c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  <c r="P222" s="4"/>
      <c r="Q222" s="3" t="s">
        <v>136</v>
      </c>
      <c r="R222" s="3" t="s">
        <v>36</v>
      </c>
      <c r="S222" s="3" t="s">
        <v>37</v>
      </c>
      <c r="T222" s="35" t="s">
        <v>48</v>
      </c>
      <c r="U222" s="3" t="s">
        <v>49</v>
      </c>
      <c r="V222" s="3" t="s">
        <v>40</v>
      </c>
      <c r="W222" s="3" t="s">
        <v>41</v>
      </c>
      <c r="X222" s="3" t="s">
        <v>31</v>
      </c>
      <c r="Y222" s="3"/>
      <c r="Z222" s="3"/>
      <c r="AA222" s="4">
        <v>-51074.39</v>
      </c>
      <c r="AB222" s="4"/>
      <c r="AC222" s="4">
        <v>-51074.39</v>
      </c>
      <c r="AD222" s="4"/>
      <c r="AE222" s="38"/>
    </row>
    <row r="223" spans="1:31" x14ac:dyDescent="0.25">
      <c r="A223" s="3" t="s">
        <v>26</v>
      </c>
      <c r="B223" s="3" t="s">
        <v>136</v>
      </c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3" t="s">
        <v>136</v>
      </c>
      <c r="R223" s="3" t="s">
        <v>36</v>
      </c>
      <c r="S223" s="3" t="s">
        <v>37</v>
      </c>
      <c r="T223" s="35" t="s">
        <v>50</v>
      </c>
      <c r="U223" s="3" t="s">
        <v>51</v>
      </c>
      <c r="V223" s="3" t="s">
        <v>40</v>
      </c>
      <c r="W223" s="3" t="s">
        <v>41</v>
      </c>
      <c r="X223" s="3" t="s">
        <v>31</v>
      </c>
      <c r="Y223" s="3"/>
      <c r="Z223" s="3"/>
      <c r="AA223" s="4">
        <v>-230392.82</v>
      </c>
      <c r="AB223" s="4"/>
      <c r="AC223" s="4">
        <v>-230392.82</v>
      </c>
      <c r="AD223" s="4"/>
      <c r="AE223" s="38"/>
    </row>
    <row r="224" spans="1:31" x14ac:dyDescent="0.25">
      <c r="A224" s="3" t="s">
        <v>26</v>
      </c>
      <c r="B224" s="3" t="s">
        <v>136</v>
      </c>
      <c r="C224" s="3" t="s">
        <v>36</v>
      </c>
      <c r="D224" s="3" t="s">
        <v>37</v>
      </c>
      <c r="E224" s="3" t="s">
        <v>46</v>
      </c>
      <c r="F224" s="3" t="s">
        <v>47</v>
      </c>
      <c r="G224" s="3" t="s">
        <v>40</v>
      </c>
      <c r="H224" s="3" t="s">
        <v>41</v>
      </c>
      <c r="I224" s="3" t="s">
        <v>31</v>
      </c>
      <c r="J224" s="3" t="s">
        <v>84</v>
      </c>
      <c r="K224" s="3" t="s">
        <v>85</v>
      </c>
      <c r="L224" s="4">
        <v>-2060</v>
      </c>
      <c r="M224" s="4">
        <v>0</v>
      </c>
      <c r="N224" s="4">
        <v>-2029.9900000000002</v>
      </c>
      <c r="O224" s="4">
        <f t="shared" ref="O224:O238" si="36">L224-N224</f>
        <v>-30.009999999999764</v>
      </c>
      <c r="P224" s="4">
        <v>0</v>
      </c>
      <c r="Q224" s="3" t="s">
        <v>136</v>
      </c>
      <c r="R224" s="3"/>
      <c r="S224" s="3"/>
      <c r="T224" s="3"/>
      <c r="U224" s="3"/>
      <c r="V224" s="3"/>
      <c r="W224" s="3"/>
      <c r="X224" s="3"/>
      <c r="Y224" s="3"/>
      <c r="Z224" s="3"/>
      <c r="AA224" s="4">
        <v>0</v>
      </c>
      <c r="AB224" s="4">
        <v>0</v>
      </c>
      <c r="AC224" s="4">
        <v>0</v>
      </c>
      <c r="AD224" s="4"/>
      <c r="AE224" s="38"/>
    </row>
    <row r="225" spans="1:31" x14ac:dyDescent="0.25">
      <c r="A225" s="3" t="s">
        <v>26</v>
      </c>
      <c r="B225" s="3" t="s">
        <v>136</v>
      </c>
      <c r="C225" s="3" t="s">
        <v>36</v>
      </c>
      <c r="D225" s="3" t="s">
        <v>37</v>
      </c>
      <c r="E225" s="3" t="s">
        <v>46</v>
      </c>
      <c r="F225" s="3" t="s">
        <v>47</v>
      </c>
      <c r="G225" s="3" t="s">
        <v>40</v>
      </c>
      <c r="H225" s="3" t="s">
        <v>41</v>
      </c>
      <c r="I225" s="3" t="s">
        <v>31</v>
      </c>
      <c r="J225" s="3" t="s">
        <v>132</v>
      </c>
      <c r="K225" s="3" t="s">
        <v>133</v>
      </c>
      <c r="L225" s="4">
        <v>-18000</v>
      </c>
      <c r="M225" s="4">
        <v>0</v>
      </c>
      <c r="N225" s="4">
        <v>-18000</v>
      </c>
      <c r="O225" s="4">
        <f t="shared" si="36"/>
        <v>0</v>
      </c>
      <c r="P225" s="4">
        <v>0</v>
      </c>
      <c r="Q225" s="3" t="s">
        <v>136</v>
      </c>
      <c r="R225" s="3"/>
      <c r="S225" s="3"/>
      <c r="T225" s="3"/>
      <c r="U225" s="3"/>
      <c r="V225" s="3"/>
      <c r="W225" s="3"/>
      <c r="X225" s="3"/>
      <c r="Y225" s="3"/>
      <c r="Z225" s="3"/>
      <c r="AA225" s="4">
        <v>0</v>
      </c>
      <c r="AB225" s="4">
        <v>0</v>
      </c>
      <c r="AC225" s="4">
        <v>0</v>
      </c>
      <c r="AD225" s="4"/>
      <c r="AE225" s="38"/>
    </row>
    <row r="226" spans="1:31" ht="27" x14ac:dyDescent="0.25">
      <c r="A226" s="3" t="s">
        <v>26</v>
      </c>
      <c r="B226" s="3" t="s">
        <v>136</v>
      </c>
      <c r="C226" s="3" t="s">
        <v>36</v>
      </c>
      <c r="D226" s="3" t="s">
        <v>37</v>
      </c>
      <c r="E226" s="3" t="s">
        <v>46</v>
      </c>
      <c r="F226" s="3" t="s">
        <v>47</v>
      </c>
      <c r="G226" s="3" t="s">
        <v>40</v>
      </c>
      <c r="H226" s="3" t="s">
        <v>41</v>
      </c>
      <c r="I226" s="3" t="s">
        <v>31</v>
      </c>
      <c r="J226" s="3" t="s">
        <v>60</v>
      </c>
      <c r="K226" s="3" t="s">
        <v>61</v>
      </c>
      <c r="L226" s="4">
        <v>-172000</v>
      </c>
      <c r="M226" s="4">
        <v>0</v>
      </c>
      <c r="N226" s="4">
        <v>-14706.700000000003</v>
      </c>
      <c r="O226" s="4">
        <f t="shared" si="36"/>
        <v>-157293.29999999999</v>
      </c>
      <c r="P226" s="4">
        <v>-157293.29999999999</v>
      </c>
      <c r="Q226" s="3" t="s">
        <v>136</v>
      </c>
      <c r="R226" s="3" t="s">
        <v>36</v>
      </c>
      <c r="S226" s="3" t="s">
        <v>37</v>
      </c>
      <c r="T226" s="3" t="s">
        <v>50</v>
      </c>
      <c r="U226" s="3" t="s">
        <v>51</v>
      </c>
      <c r="V226" s="3" t="s">
        <v>40</v>
      </c>
      <c r="W226" s="3" t="s">
        <v>41</v>
      </c>
      <c r="X226" s="3" t="s">
        <v>31</v>
      </c>
      <c r="Y226" s="3" t="s">
        <v>60</v>
      </c>
      <c r="Z226" s="3" t="s">
        <v>61</v>
      </c>
      <c r="AA226" s="4">
        <v>0</v>
      </c>
      <c r="AB226" s="4">
        <v>-157293.29999999999</v>
      </c>
      <c r="AC226" s="4">
        <v>-157293.29999999999</v>
      </c>
      <c r="AD226" s="4"/>
      <c r="AE226" s="38" t="s">
        <v>101</v>
      </c>
    </row>
    <row r="227" spans="1:31" ht="27" x14ac:dyDescent="0.25">
      <c r="A227" s="3" t="s">
        <v>26</v>
      </c>
      <c r="B227" s="3" t="s">
        <v>136</v>
      </c>
      <c r="C227" s="3" t="s">
        <v>36</v>
      </c>
      <c r="D227" s="3" t="s">
        <v>37</v>
      </c>
      <c r="E227" s="3" t="s">
        <v>66</v>
      </c>
      <c r="F227" s="3" t="s">
        <v>67</v>
      </c>
      <c r="G227" s="3" t="s">
        <v>40</v>
      </c>
      <c r="H227" s="3" t="s">
        <v>43</v>
      </c>
      <c r="I227" s="3" t="s">
        <v>31</v>
      </c>
      <c r="J227" s="3" t="s">
        <v>28</v>
      </c>
      <c r="K227" s="3" t="s">
        <v>28</v>
      </c>
      <c r="L227" s="4">
        <v>-832617.72870778956</v>
      </c>
      <c r="M227" s="4">
        <v>-54467.999999999993</v>
      </c>
      <c r="N227" s="4">
        <v>-677520.08692438924</v>
      </c>
      <c r="O227" s="4">
        <f t="shared" si="36"/>
        <v>-155097.64178340032</v>
      </c>
      <c r="P227" s="4">
        <v>-155097.64178340026</v>
      </c>
      <c r="Q227" s="3" t="s">
        <v>136</v>
      </c>
      <c r="R227" s="3" t="s">
        <v>36</v>
      </c>
      <c r="S227" s="3" t="s">
        <v>37</v>
      </c>
      <c r="T227" s="33" t="s">
        <v>64</v>
      </c>
      <c r="U227" s="3" t="s">
        <v>65</v>
      </c>
      <c r="V227" s="3" t="s">
        <v>40</v>
      </c>
      <c r="W227" s="3" t="s">
        <v>43</v>
      </c>
      <c r="X227" s="3" t="s">
        <v>31</v>
      </c>
      <c r="Y227" s="3" t="s">
        <v>28</v>
      </c>
      <c r="Z227" s="3" t="s">
        <v>28</v>
      </c>
      <c r="AA227" s="4">
        <v>-155097.64000000001</v>
      </c>
      <c r="AB227" s="4">
        <v>0</v>
      </c>
      <c r="AC227" s="4">
        <v>-155097.64000000001</v>
      </c>
      <c r="AD227" s="4"/>
      <c r="AE227" s="38" t="s">
        <v>101</v>
      </c>
    </row>
    <row r="228" spans="1:31" x14ac:dyDescent="0.25">
      <c r="A228" s="3" t="s">
        <v>26</v>
      </c>
      <c r="B228" s="3" t="s">
        <v>136</v>
      </c>
      <c r="C228" s="3" t="s">
        <v>36</v>
      </c>
      <c r="D228" s="3" t="s">
        <v>37</v>
      </c>
      <c r="E228" s="3" t="s">
        <v>66</v>
      </c>
      <c r="F228" s="3" t="s">
        <v>67</v>
      </c>
      <c r="G228" s="3" t="s">
        <v>40</v>
      </c>
      <c r="H228" s="3" t="s">
        <v>83</v>
      </c>
      <c r="I228" s="3" t="s">
        <v>31</v>
      </c>
      <c r="J228" s="3" t="s">
        <v>28</v>
      </c>
      <c r="K228" s="3" t="s">
        <v>28</v>
      </c>
      <c r="L228" s="4">
        <v>0</v>
      </c>
      <c r="M228" s="4">
        <v>0</v>
      </c>
      <c r="N228" s="4">
        <v>-750</v>
      </c>
      <c r="O228" s="4">
        <f t="shared" si="36"/>
        <v>750</v>
      </c>
      <c r="P228" s="4">
        <v>0</v>
      </c>
      <c r="Q228" s="3" t="s">
        <v>136</v>
      </c>
      <c r="R228" s="3"/>
      <c r="S228" s="3"/>
      <c r="T228" s="3"/>
      <c r="U228" s="3"/>
      <c r="V228" s="3"/>
      <c r="W228" s="3"/>
      <c r="X228" s="3"/>
      <c r="Y228" s="3" t="s">
        <v>28</v>
      </c>
      <c r="Z228" s="3" t="s">
        <v>28</v>
      </c>
      <c r="AA228" s="4">
        <v>0</v>
      </c>
      <c r="AB228" s="4">
        <v>0</v>
      </c>
      <c r="AC228" s="4">
        <v>0</v>
      </c>
      <c r="AD228" s="4"/>
      <c r="AE228" s="38"/>
    </row>
    <row r="229" spans="1:31" ht="27" x14ac:dyDescent="0.25">
      <c r="A229" s="3" t="s">
        <v>26</v>
      </c>
      <c r="B229" s="3" t="s">
        <v>136</v>
      </c>
      <c r="C229" s="3" t="s">
        <v>36</v>
      </c>
      <c r="D229" s="3" t="s">
        <v>37</v>
      </c>
      <c r="E229" s="3" t="s">
        <v>66</v>
      </c>
      <c r="F229" s="3" t="s">
        <v>67</v>
      </c>
      <c r="G229" s="3" t="s">
        <v>40</v>
      </c>
      <c r="H229" s="3" t="s">
        <v>52</v>
      </c>
      <c r="I229" s="3" t="s">
        <v>31</v>
      </c>
      <c r="J229" s="3" t="s">
        <v>28</v>
      </c>
      <c r="K229" s="3" t="s">
        <v>28</v>
      </c>
      <c r="L229" s="4">
        <v>-2059.5</v>
      </c>
      <c r="M229" s="4">
        <v>0</v>
      </c>
      <c r="N229" s="4">
        <v>-2013.3420171200003</v>
      </c>
      <c r="O229" s="4">
        <f t="shared" si="36"/>
        <v>-46.157982879999736</v>
      </c>
      <c r="P229" s="4">
        <f>+O229</f>
        <v>-46.157982879999736</v>
      </c>
      <c r="Q229" s="3" t="s">
        <v>136</v>
      </c>
      <c r="R229" s="3" t="s">
        <v>36</v>
      </c>
      <c r="S229" s="3" t="s">
        <v>37</v>
      </c>
      <c r="T229" s="33" t="s">
        <v>64</v>
      </c>
      <c r="U229" s="3" t="s">
        <v>65</v>
      </c>
      <c r="V229" s="3" t="s">
        <v>40</v>
      </c>
      <c r="W229" s="3" t="s">
        <v>52</v>
      </c>
      <c r="X229" s="3" t="s">
        <v>31</v>
      </c>
      <c r="Y229" s="3" t="s">
        <v>28</v>
      </c>
      <c r="Z229" s="3" t="s">
        <v>28</v>
      </c>
      <c r="AA229" s="4">
        <v>-46.16</v>
      </c>
      <c r="AB229" s="4">
        <v>0</v>
      </c>
      <c r="AC229" s="4">
        <v>-46.16</v>
      </c>
      <c r="AD229" s="4"/>
      <c r="AE229" s="38" t="s">
        <v>101</v>
      </c>
    </row>
    <row r="230" spans="1:31" ht="27" x14ac:dyDescent="0.25">
      <c r="A230" s="3" t="s">
        <v>26</v>
      </c>
      <c r="B230" s="3" t="s">
        <v>136</v>
      </c>
      <c r="C230" s="3" t="s">
        <v>36</v>
      </c>
      <c r="D230" s="3" t="s">
        <v>37</v>
      </c>
      <c r="E230" s="3" t="s">
        <v>66</v>
      </c>
      <c r="F230" s="3" t="s">
        <v>67</v>
      </c>
      <c r="G230" s="3" t="s">
        <v>40</v>
      </c>
      <c r="H230" s="3" t="s">
        <v>53</v>
      </c>
      <c r="I230" s="3" t="s">
        <v>31</v>
      </c>
      <c r="J230" s="3" t="s">
        <v>28</v>
      </c>
      <c r="K230" s="3" t="s">
        <v>28</v>
      </c>
      <c r="L230" s="4">
        <v>-349000</v>
      </c>
      <c r="M230" s="4">
        <v>-269000</v>
      </c>
      <c r="N230" s="4">
        <v>-259972.44999999998</v>
      </c>
      <c r="O230" s="4">
        <f>L230-N230</f>
        <v>-89027.550000000017</v>
      </c>
      <c r="P230" s="4">
        <v>-79250</v>
      </c>
      <c r="Q230" s="3" t="s">
        <v>136</v>
      </c>
      <c r="R230" s="3" t="s">
        <v>36</v>
      </c>
      <c r="S230" s="3" t="s">
        <v>37</v>
      </c>
      <c r="T230" s="33" t="s">
        <v>64</v>
      </c>
      <c r="U230" s="3" t="s">
        <v>65</v>
      </c>
      <c r="V230" s="3" t="s">
        <v>40</v>
      </c>
      <c r="W230" s="3" t="s">
        <v>53</v>
      </c>
      <c r="X230" s="3" t="s">
        <v>31</v>
      </c>
      <c r="Y230" s="3" t="s">
        <v>28</v>
      </c>
      <c r="Z230" s="3" t="s">
        <v>28</v>
      </c>
      <c r="AA230" s="4">
        <v>-79249.550000000017</v>
      </c>
      <c r="AB230" s="4">
        <v>0</v>
      </c>
      <c r="AC230" s="4">
        <v>-79249.550000000017</v>
      </c>
      <c r="AD230" s="3"/>
      <c r="AE230" s="38" t="s">
        <v>101</v>
      </c>
    </row>
    <row r="231" spans="1:31" x14ac:dyDescent="0.25">
      <c r="A231" s="3" t="s">
        <v>26</v>
      </c>
      <c r="B231" s="3" t="s">
        <v>136</v>
      </c>
      <c r="C231" s="3" t="s">
        <v>36</v>
      </c>
      <c r="D231" s="3" t="s">
        <v>37</v>
      </c>
      <c r="E231" s="3" t="s">
        <v>66</v>
      </c>
      <c r="F231" s="3" t="s">
        <v>67</v>
      </c>
      <c r="G231" s="3" t="s">
        <v>40</v>
      </c>
      <c r="H231" s="3" t="s">
        <v>41</v>
      </c>
      <c r="I231" s="3" t="s">
        <v>31</v>
      </c>
      <c r="J231" s="3" t="s">
        <v>28</v>
      </c>
      <c r="K231" s="3" t="s">
        <v>28</v>
      </c>
      <c r="L231" s="4">
        <v>-427232.11782193312</v>
      </c>
      <c r="M231" s="4">
        <v>-111214</v>
      </c>
      <c r="N231" s="4">
        <v>-244945.00403075956</v>
      </c>
      <c r="O231" s="4">
        <f>L231-N231</f>
        <v>-182287.11379117356</v>
      </c>
      <c r="P231" s="4">
        <v>-182287.11379117402</v>
      </c>
      <c r="Q231" s="3" t="s">
        <v>136</v>
      </c>
      <c r="R231" s="3" t="s">
        <v>36</v>
      </c>
      <c r="S231" s="3" t="s">
        <v>37</v>
      </c>
      <c r="T231" s="33" t="s">
        <v>64</v>
      </c>
      <c r="U231" s="3" t="s">
        <v>65</v>
      </c>
      <c r="V231" s="3" t="s">
        <v>40</v>
      </c>
      <c r="W231" s="3" t="s">
        <v>41</v>
      </c>
      <c r="X231" s="3" t="s">
        <v>31</v>
      </c>
      <c r="Y231" s="3" t="s">
        <v>28</v>
      </c>
      <c r="Z231" s="3" t="s">
        <v>28</v>
      </c>
      <c r="AA231" s="4">
        <v>-182287.11379117402</v>
      </c>
      <c r="AB231" s="4">
        <v>0</v>
      </c>
      <c r="AC231" s="4">
        <v>-182287.11379117402</v>
      </c>
      <c r="AD231" s="4"/>
      <c r="AE231" s="34"/>
    </row>
    <row r="232" spans="1:31" x14ac:dyDescent="0.25">
      <c r="A232" s="3" t="s">
        <v>26</v>
      </c>
      <c r="B232" s="3" t="s">
        <v>136</v>
      </c>
      <c r="C232" s="3" t="s">
        <v>36</v>
      </c>
      <c r="D232" s="3" t="s">
        <v>37</v>
      </c>
      <c r="E232" s="3" t="s">
        <v>138</v>
      </c>
      <c r="F232" s="3" t="s">
        <v>139</v>
      </c>
      <c r="G232" s="3" t="s">
        <v>40</v>
      </c>
      <c r="H232" s="3" t="s">
        <v>41</v>
      </c>
      <c r="I232" s="3" t="s">
        <v>31</v>
      </c>
      <c r="J232" s="3" t="s">
        <v>28</v>
      </c>
      <c r="K232" s="3" t="s">
        <v>28</v>
      </c>
      <c r="L232" s="4">
        <v>-2691080.3647853006</v>
      </c>
      <c r="M232" s="4">
        <v>-1192869</v>
      </c>
      <c r="N232" s="4">
        <v>-2480801.3321584258</v>
      </c>
      <c r="O232" s="4">
        <f t="shared" si="36"/>
        <v>-210279.03262687474</v>
      </c>
      <c r="P232" s="4">
        <v>-210279.03262687501</v>
      </c>
      <c r="Q232" s="3" t="s">
        <v>136</v>
      </c>
      <c r="R232" s="3" t="s">
        <v>36</v>
      </c>
      <c r="S232" s="3" t="s">
        <v>37</v>
      </c>
      <c r="T232" s="33" t="s">
        <v>64</v>
      </c>
      <c r="U232" s="3" t="s">
        <v>65</v>
      </c>
      <c r="V232" s="3" t="s">
        <v>40</v>
      </c>
      <c r="W232" s="3" t="s">
        <v>41</v>
      </c>
      <c r="X232" s="3" t="s">
        <v>31</v>
      </c>
      <c r="Y232" s="3" t="s">
        <v>28</v>
      </c>
      <c r="Z232" s="3" t="s">
        <v>28</v>
      </c>
      <c r="AA232" s="4">
        <v>-210279.03</v>
      </c>
      <c r="AB232" s="4">
        <v>0</v>
      </c>
      <c r="AC232" s="4">
        <v>-210279.03</v>
      </c>
      <c r="AD232" s="4"/>
      <c r="AE232" s="34"/>
    </row>
    <row r="233" spans="1:31" x14ac:dyDescent="0.25">
      <c r="A233" s="3" t="s">
        <v>26</v>
      </c>
      <c r="B233" s="3" t="s">
        <v>136</v>
      </c>
      <c r="C233" s="3" t="s">
        <v>36</v>
      </c>
      <c r="D233" s="3" t="s">
        <v>37</v>
      </c>
      <c r="E233" s="3" t="s">
        <v>138</v>
      </c>
      <c r="F233" s="3" t="s">
        <v>139</v>
      </c>
      <c r="G233" s="3" t="s">
        <v>40</v>
      </c>
      <c r="H233" s="3" t="s">
        <v>43</v>
      </c>
      <c r="I233" s="3" t="s">
        <v>31</v>
      </c>
      <c r="J233" s="3" t="s">
        <v>28</v>
      </c>
      <c r="K233" s="3" t="s">
        <v>28</v>
      </c>
      <c r="L233" s="4">
        <v>-7424534.1676404132</v>
      </c>
      <c r="M233" s="4">
        <v>-561542</v>
      </c>
      <c r="N233" s="4">
        <v>-7354873.1085860282</v>
      </c>
      <c r="O233" s="4">
        <f t="shared" si="36"/>
        <v>-69661.059054384939</v>
      </c>
      <c r="P233" s="4">
        <v>-69661.059054385172</v>
      </c>
      <c r="Q233" s="3" t="s">
        <v>136</v>
      </c>
      <c r="R233" s="3" t="s">
        <v>36</v>
      </c>
      <c r="S233" s="3" t="s">
        <v>37</v>
      </c>
      <c r="T233" s="33" t="s">
        <v>64</v>
      </c>
      <c r="U233" s="3" t="s">
        <v>65</v>
      </c>
      <c r="V233" s="3" t="s">
        <v>40</v>
      </c>
      <c r="W233" s="3" t="s">
        <v>43</v>
      </c>
      <c r="X233" s="3" t="s">
        <v>31</v>
      </c>
      <c r="Y233" s="3" t="s">
        <v>28</v>
      </c>
      <c r="Z233" s="3" t="s">
        <v>28</v>
      </c>
      <c r="AA233" s="4">
        <v>-69661.06</v>
      </c>
      <c r="AB233" s="4">
        <v>0</v>
      </c>
      <c r="AC233" s="4">
        <v>-69661.06</v>
      </c>
      <c r="AD233" s="4"/>
      <c r="AE233" s="34"/>
    </row>
    <row r="234" spans="1:31" x14ac:dyDescent="0.25">
      <c r="A234" s="3" t="s">
        <v>26</v>
      </c>
      <c r="B234" s="3" t="s">
        <v>136</v>
      </c>
      <c r="C234" s="3" t="s">
        <v>36</v>
      </c>
      <c r="D234" s="3" t="s">
        <v>37</v>
      </c>
      <c r="E234" s="3" t="s">
        <v>138</v>
      </c>
      <c r="F234" s="3" t="s">
        <v>139</v>
      </c>
      <c r="G234" s="3" t="s">
        <v>40</v>
      </c>
      <c r="H234" s="3" t="s">
        <v>52</v>
      </c>
      <c r="I234" s="3" t="s">
        <v>31</v>
      </c>
      <c r="J234" s="3" t="s">
        <v>28</v>
      </c>
      <c r="K234" s="3" t="s">
        <v>28</v>
      </c>
      <c r="L234" s="4">
        <v>-2704935.375</v>
      </c>
      <c r="M234" s="4">
        <v>0</v>
      </c>
      <c r="N234" s="4">
        <v>-2652566.6471166201</v>
      </c>
      <c r="O234" s="4">
        <f t="shared" si="36"/>
        <v>-52368.727883379906</v>
      </c>
      <c r="P234" s="4">
        <v>-52368.727883379906</v>
      </c>
      <c r="Q234" s="3" t="s">
        <v>136</v>
      </c>
      <c r="R234" s="3" t="s">
        <v>36</v>
      </c>
      <c r="S234" s="3" t="s">
        <v>37</v>
      </c>
      <c r="T234" s="33" t="s">
        <v>64</v>
      </c>
      <c r="U234" s="3" t="s">
        <v>65</v>
      </c>
      <c r="V234" s="3" t="s">
        <v>40</v>
      </c>
      <c r="W234" s="3" t="s">
        <v>52</v>
      </c>
      <c r="X234" s="3" t="s">
        <v>31</v>
      </c>
      <c r="Y234" s="3" t="s">
        <v>28</v>
      </c>
      <c r="Z234" s="3" t="s">
        <v>28</v>
      </c>
      <c r="AA234" s="4">
        <v>-52368.73</v>
      </c>
      <c r="AB234" s="4">
        <v>0</v>
      </c>
      <c r="AC234" s="4">
        <v>-52368.73</v>
      </c>
      <c r="AD234" s="4"/>
      <c r="AE234" s="34"/>
    </row>
    <row r="235" spans="1:31" x14ac:dyDescent="0.25">
      <c r="A235" s="3" t="s">
        <v>26</v>
      </c>
      <c r="B235" s="3" t="s">
        <v>136</v>
      </c>
      <c r="C235" s="3" t="s">
        <v>36</v>
      </c>
      <c r="D235" s="3" t="s">
        <v>37</v>
      </c>
      <c r="E235" s="3" t="s">
        <v>138</v>
      </c>
      <c r="F235" s="3" t="s">
        <v>139</v>
      </c>
      <c r="G235" s="3" t="s">
        <v>40</v>
      </c>
      <c r="H235" s="3" t="s">
        <v>43</v>
      </c>
      <c r="I235" s="3" t="s">
        <v>31</v>
      </c>
      <c r="J235" s="3" t="s">
        <v>140</v>
      </c>
      <c r="K235" s="3" t="s">
        <v>141</v>
      </c>
      <c r="L235" s="4">
        <v>-86783</v>
      </c>
      <c r="M235" s="4">
        <v>-86783</v>
      </c>
      <c r="N235" s="4">
        <v>-86782.83</v>
      </c>
      <c r="O235" s="4">
        <f t="shared" si="36"/>
        <v>-0.16999999999825377</v>
      </c>
      <c r="P235" s="4">
        <v>0</v>
      </c>
      <c r="Q235" s="3" t="s">
        <v>136</v>
      </c>
      <c r="R235" s="3"/>
      <c r="S235" s="3"/>
      <c r="T235" s="3"/>
      <c r="U235" s="3"/>
      <c r="V235" s="3"/>
      <c r="W235" s="3"/>
      <c r="X235" s="3"/>
      <c r="Y235" s="3"/>
      <c r="Z235" s="3"/>
      <c r="AA235" s="4">
        <v>0</v>
      </c>
      <c r="AB235" s="4">
        <v>0</v>
      </c>
      <c r="AC235" s="4">
        <v>0</v>
      </c>
      <c r="AD235" s="4"/>
      <c r="AE235" s="34"/>
    </row>
    <row r="236" spans="1:31" x14ac:dyDescent="0.25">
      <c r="A236" s="3" t="s">
        <v>26</v>
      </c>
      <c r="B236" s="3" t="s">
        <v>136</v>
      </c>
      <c r="C236" s="3" t="s">
        <v>36</v>
      </c>
      <c r="D236" s="3" t="s">
        <v>37</v>
      </c>
      <c r="E236" s="3" t="s">
        <v>138</v>
      </c>
      <c r="F236" s="3" t="s">
        <v>139</v>
      </c>
      <c r="G236" s="3" t="s">
        <v>40</v>
      </c>
      <c r="H236" s="3" t="s">
        <v>41</v>
      </c>
      <c r="I236" s="3" t="s">
        <v>31</v>
      </c>
      <c r="J236" s="3" t="s">
        <v>140</v>
      </c>
      <c r="K236" s="3" t="s">
        <v>141</v>
      </c>
      <c r="L236" s="4">
        <v>-412202</v>
      </c>
      <c r="M236" s="4">
        <v>-412202</v>
      </c>
      <c r="N236" s="4">
        <v>-412202</v>
      </c>
      <c r="O236" s="4">
        <f t="shared" si="36"/>
        <v>0</v>
      </c>
      <c r="P236" s="4">
        <v>0</v>
      </c>
      <c r="Q236" s="3" t="s">
        <v>136</v>
      </c>
      <c r="R236" s="3"/>
      <c r="S236" s="3"/>
      <c r="T236" s="3"/>
      <c r="U236" s="3"/>
      <c r="V236" s="3"/>
      <c r="W236" s="3"/>
      <c r="X236" s="3"/>
      <c r="Y236" s="3"/>
      <c r="Z236" s="3"/>
      <c r="AA236" s="4">
        <v>0</v>
      </c>
      <c r="AB236" s="4">
        <v>0</v>
      </c>
      <c r="AC236" s="4">
        <v>0</v>
      </c>
      <c r="AD236" s="4"/>
      <c r="AE236" s="34"/>
    </row>
    <row r="237" spans="1:31" ht="27" x14ac:dyDescent="0.25">
      <c r="A237" s="3" t="s">
        <v>26</v>
      </c>
      <c r="B237" s="3" t="s">
        <v>136</v>
      </c>
      <c r="C237" s="3" t="s">
        <v>36</v>
      </c>
      <c r="D237" s="3" t="s">
        <v>37</v>
      </c>
      <c r="E237" s="3" t="s">
        <v>138</v>
      </c>
      <c r="F237" s="3" t="s">
        <v>139</v>
      </c>
      <c r="G237" s="3" t="s">
        <v>40</v>
      </c>
      <c r="H237" s="3" t="s">
        <v>43</v>
      </c>
      <c r="I237" s="3" t="s">
        <v>31</v>
      </c>
      <c r="J237" s="3" t="s">
        <v>142</v>
      </c>
      <c r="K237" s="3" t="s">
        <v>141</v>
      </c>
      <c r="L237" s="4">
        <v>-75000</v>
      </c>
      <c r="M237" s="4">
        <v>0</v>
      </c>
      <c r="N237" s="4">
        <v>-33937.47</v>
      </c>
      <c r="O237" s="4">
        <f t="shared" si="36"/>
        <v>-41062.53</v>
      </c>
      <c r="P237" s="4">
        <v>-41062.53</v>
      </c>
      <c r="Q237" s="3" t="s">
        <v>136</v>
      </c>
      <c r="R237" s="3" t="s">
        <v>36</v>
      </c>
      <c r="S237" s="3" t="s">
        <v>37</v>
      </c>
      <c r="T237" s="3" t="s">
        <v>64</v>
      </c>
      <c r="U237" s="3" t="s">
        <v>65</v>
      </c>
      <c r="V237" s="3" t="s">
        <v>40</v>
      </c>
      <c r="W237" s="3" t="s">
        <v>43</v>
      </c>
      <c r="X237" s="3" t="s">
        <v>31</v>
      </c>
      <c r="Y237" s="3" t="s">
        <v>142</v>
      </c>
      <c r="Z237" s="3" t="s">
        <v>141</v>
      </c>
      <c r="AA237" s="4">
        <v>0</v>
      </c>
      <c r="AB237" s="4">
        <v>-41062.53</v>
      </c>
      <c r="AC237" s="4">
        <v>-41062.53</v>
      </c>
      <c r="AD237" s="4"/>
      <c r="AE237" s="34" t="s">
        <v>101</v>
      </c>
    </row>
    <row r="238" spans="1:31" ht="27" x14ac:dyDescent="0.25">
      <c r="A238" s="3" t="s">
        <v>26</v>
      </c>
      <c r="B238" s="3" t="s">
        <v>136</v>
      </c>
      <c r="C238" s="3" t="s">
        <v>36</v>
      </c>
      <c r="D238" s="3" t="s">
        <v>37</v>
      </c>
      <c r="E238" s="3" t="s">
        <v>138</v>
      </c>
      <c r="F238" s="3" t="s">
        <v>139</v>
      </c>
      <c r="G238" s="3" t="s">
        <v>40</v>
      </c>
      <c r="H238" s="3" t="s">
        <v>41</v>
      </c>
      <c r="I238" s="3" t="s">
        <v>31</v>
      </c>
      <c r="J238" s="3" t="s">
        <v>142</v>
      </c>
      <c r="K238" s="3" t="s">
        <v>141</v>
      </c>
      <c r="L238" s="4">
        <v>-1510711</v>
      </c>
      <c r="M238" s="4">
        <v>0</v>
      </c>
      <c r="N238" s="4">
        <v>-1137027.8499999999</v>
      </c>
      <c r="O238" s="4">
        <f t="shared" si="36"/>
        <v>-373683.15000000014</v>
      </c>
      <c r="P238" s="4">
        <v>-373683.15000000014</v>
      </c>
      <c r="Q238" s="3" t="s">
        <v>136</v>
      </c>
      <c r="R238" s="3" t="s">
        <v>36</v>
      </c>
      <c r="S238" s="3" t="s">
        <v>37</v>
      </c>
      <c r="T238" s="3" t="s">
        <v>64</v>
      </c>
      <c r="U238" s="3" t="s">
        <v>65</v>
      </c>
      <c r="V238" s="3" t="s">
        <v>40</v>
      </c>
      <c r="W238" s="3" t="s">
        <v>41</v>
      </c>
      <c r="X238" s="3" t="s">
        <v>31</v>
      </c>
      <c r="Y238" s="3" t="s">
        <v>142</v>
      </c>
      <c r="Z238" s="3" t="s">
        <v>141</v>
      </c>
      <c r="AA238" s="4">
        <v>0</v>
      </c>
      <c r="AB238" s="4">
        <v>-373683.15</v>
      </c>
      <c r="AC238" s="4">
        <v>-373683.15</v>
      </c>
      <c r="AD238" s="4"/>
      <c r="AE238" s="34" t="s">
        <v>101</v>
      </c>
    </row>
    <row r="240" spans="1:31" x14ac:dyDescent="0.25">
      <c r="L240" s="2"/>
      <c r="M240" s="2"/>
      <c r="N240" s="2"/>
      <c r="O240" s="2"/>
      <c r="P240" s="2"/>
      <c r="AA240" s="2"/>
    </row>
    <row r="241" spans="12:19" x14ac:dyDescent="0.25">
      <c r="L241" s="2"/>
      <c r="M241" s="2"/>
      <c r="N241" s="2"/>
      <c r="O241" s="2"/>
      <c r="P241" s="2"/>
      <c r="Q241" s="2"/>
      <c r="R241" s="2"/>
      <c r="S241" s="2"/>
    </row>
    <row r="243" spans="12:19" x14ac:dyDescent="0.25">
      <c r="N243" s="2"/>
      <c r="O243" s="2"/>
      <c r="P243" s="2"/>
    </row>
    <row r="244" spans="12:19" x14ac:dyDescent="0.25">
      <c r="L244" s="2"/>
      <c r="M244" s="2"/>
      <c r="N244" s="2"/>
      <c r="O244" s="2"/>
      <c r="P244" s="2"/>
    </row>
    <row r="245" spans="12:19" x14ac:dyDescent="0.25">
      <c r="N245" s="2"/>
      <c r="P245" s="2"/>
    </row>
    <row r="246" spans="12:19" x14ac:dyDescent="0.25">
      <c r="O246" s="2"/>
    </row>
  </sheetData>
  <autoFilter ref="A7:AE241" xr:uid="{00000000-0001-0000-0000-000000000000}"/>
  <mergeCells count="6">
    <mergeCell ref="A5:K5"/>
    <mergeCell ref="AA5:AC5"/>
    <mergeCell ref="Q5:Z5"/>
    <mergeCell ref="AE96:AE114"/>
    <mergeCell ref="AD5:AD7"/>
    <mergeCell ref="AE5:AE7"/>
  </mergeCells>
  <phoneticPr fontId="3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8499F-A212-4097-AE2A-029B44AB3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9A3B1-995C-40BD-98AF-4D694544ABDF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194cedfd-18b6-416b-a27a-1daa6530c4f3"/>
    <ds:schemaRef ds:uri="http://schemas.microsoft.com/office/infopath/2007/PartnerControls"/>
    <ds:schemaRef ds:uri="http://purl.org/dc/dcmitype/"/>
    <ds:schemaRef ds:uri="http://schemas.microsoft.com/office/2006/documentManagement/types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C2E1F242-B427-44DA-9911-2852B557A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Liik 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Katrin Välimäe - JUSTDIGI</cp:lastModifiedBy>
  <cp:revision/>
  <dcterms:created xsi:type="dcterms:W3CDTF">2026-03-11T12:51:47Z</dcterms:created>
  <dcterms:modified xsi:type="dcterms:W3CDTF">2026-05-26T11:08:13Z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2026-03-11T13:26:13Z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4191b8bd-568c-4664-8557-9562a87b830f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0x010100FF1A86EA2495854796F0D23C3EC2220B</vt:lpwstr>
  </property>
  <property fmtid="{D5CDD505-2E9C-101B-9397-08002B2CF9AE}" pid="11" name="MediaServiceImageTags">
    <vt:lpwstr/>
  </property>
</Properties>
</file>